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ANITA\PERLA\PRAC\2017\DWG\Povodí Labe\MVE Litice\MVE\28.6. výkresy pro spojení 2\"/>
    </mc:Choice>
  </mc:AlternateContent>
  <bookViews>
    <workbookView xWindow="630" yWindow="585" windowWidth="22695" windowHeight="14250"/>
  </bookViews>
  <sheets>
    <sheet name="Sumář" sheetId="2" r:id="rId1"/>
    <sheet name="Položky" sheetId="1" r:id="rId2"/>
  </sheets>
  <definedNames>
    <definedName name="_xlnm.Print_Area" localSheetId="1">Položky!$A$1:$F$215</definedName>
    <definedName name="_xlnm.Print_Area" localSheetId="0">Sumář!$A$1:$I$50</definedName>
    <definedName name="Print_Area" localSheetId="1">Položky!#REF!</definedName>
    <definedName name="Print_Area" localSheetId="0">Sumář!$A$1:$J$45</definedName>
  </definedNames>
  <calcPr calcId="162913"/>
</workbook>
</file>

<file path=xl/calcChain.xml><?xml version="1.0" encoding="utf-8"?>
<calcChain xmlns="http://schemas.openxmlformats.org/spreadsheetml/2006/main">
  <c r="F157" i="1" l="1"/>
  <c r="F158" i="1"/>
  <c r="F52" i="1"/>
  <c r="F51" i="1"/>
  <c r="F37" i="1"/>
  <c r="F117" i="1" l="1"/>
  <c r="F187" i="1"/>
  <c r="F186" i="1"/>
  <c r="F69" i="1"/>
  <c r="F70" i="1"/>
  <c r="F21" i="1"/>
  <c r="F22" i="1"/>
  <c r="F54" i="1"/>
  <c r="F53" i="1"/>
  <c r="F50" i="1"/>
  <c r="F107" i="1" l="1"/>
  <c r="F57" i="1"/>
  <c r="F76" i="1" l="1"/>
  <c r="F154" i="1" l="1"/>
  <c r="F59" i="1" l="1"/>
  <c r="F75" i="1" l="1"/>
  <c r="F43" i="1"/>
  <c r="F42" i="1"/>
  <c r="F151" i="1"/>
  <c r="F99" i="1"/>
  <c r="F100" i="1"/>
  <c r="F101" i="1"/>
  <c r="F102" i="1"/>
  <c r="F103" i="1"/>
  <c r="F104" i="1"/>
  <c r="F105" i="1"/>
  <c r="F106" i="1"/>
  <c r="F108" i="1"/>
  <c r="F109" i="1"/>
  <c r="F77" i="1"/>
  <c r="F78" i="1"/>
  <c r="F79" i="1"/>
  <c r="F170" i="1" l="1"/>
  <c r="F171" i="1"/>
  <c r="F185" i="1"/>
  <c r="F184" i="1"/>
  <c r="F118" i="1"/>
  <c r="F183" i="1"/>
  <c r="F182" i="1"/>
  <c r="F97" i="1"/>
  <c r="F98" i="1"/>
  <c r="F96" i="1"/>
  <c r="F179" i="1"/>
  <c r="F155" i="1"/>
  <c r="F146" i="1"/>
  <c r="F152" i="1"/>
  <c r="F113" i="1"/>
  <c r="F114" i="1"/>
  <c r="F115" i="1"/>
  <c r="F116" i="1"/>
  <c r="F71" i="1"/>
  <c r="F72" i="1"/>
  <c r="F68" i="1"/>
  <c r="F61" i="1"/>
  <c r="F35" i="1"/>
  <c r="F41" i="1"/>
  <c r="F40" i="1"/>
  <c r="F39" i="1"/>
  <c r="F31" i="1" l="1"/>
  <c r="F30" i="1"/>
  <c r="F18" i="1"/>
  <c r="F181" i="1" l="1"/>
  <c r="F180" i="1"/>
  <c r="F172" i="1"/>
  <c r="F169" i="1"/>
  <c r="F168" i="1"/>
  <c r="F167" i="1"/>
  <c r="F166" i="1"/>
  <c r="F165" i="1"/>
  <c r="F164" i="1"/>
  <c r="F163" i="1"/>
  <c r="F162" i="1"/>
  <c r="F161" i="1"/>
  <c r="F160" i="1"/>
  <c r="F159" i="1"/>
  <c r="F156" i="1"/>
  <c r="F153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29" i="1"/>
  <c r="F128" i="1"/>
  <c r="F127" i="1"/>
  <c r="F126" i="1"/>
  <c r="F125" i="1"/>
  <c r="F124" i="1"/>
  <c r="F123" i="1"/>
  <c r="F122" i="1"/>
  <c r="F121" i="1"/>
  <c r="F120" i="1"/>
  <c r="F119" i="1"/>
  <c r="F112" i="1"/>
  <c r="F111" i="1"/>
  <c r="F110" i="1"/>
  <c r="F95" i="1"/>
  <c r="F94" i="1"/>
  <c r="F93" i="1"/>
  <c r="F74" i="1"/>
  <c r="F73" i="1"/>
  <c r="F67" i="1"/>
  <c r="F66" i="1"/>
  <c r="F65" i="1"/>
  <c r="F64" i="1"/>
  <c r="F63" i="1"/>
  <c r="F62" i="1"/>
  <c r="F60" i="1"/>
  <c r="F58" i="1"/>
  <c r="F56" i="1"/>
  <c r="F55" i="1"/>
  <c r="F38" i="1"/>
  <c r="F36" i="1"/>
  <c r="F34" i="1"/>
  <c r="F33" i="1"/>
  <c r="F32" i="1"/>
  <c r="F29" i="1"/>
  <c r="F28" i="1"/>
  <c r="F27" i="1"/>
  <c r="F26" i="1"/>
  <c r="F25" i="1"/>
  <c r="F24" i="1"/>
  <c r="F23" i="1"/>
  <c r="F20" i="1"/>
  <c r="F19" i="1"/>
  <c r="F17" i="1"/>
  <c r="F16" i="1"/>
  <c r="F15" i="1"/>
  <c r="F14" i="1"/>
  <c r="F13" i="1"/>
  <c r="F12" i="1"/>
  <c r="F11" i="1"/>
  <c r="F10" i="1"/>
  <c r="F9" i="1"/>
  <c r="F8" i="1"/>
  <c r="F7" i="1"/>
  <c r="F80" i="1" s="1"/>
  <c r="F188" i="1" l="1"/>
  <c r="H11" i="2" s="1"/>
  <c r="G11" i="2"/>
  <c r="G14" i="2" l="1"/>
  <c r="D12" i="2"/>
  <c r="I12" i="2" s="1"/>
  <c r="H14" i="2" l="1"/>
  <c r="I13" i="2" s="1"/>
  <c r="I14" i="2" l="1"/>
  <c r="H16" i="2" l="1"/>
  <c r="H21" i="2" s="1"/>
  <c r="H25" i="2" s="1"/>
  <c r="D27" i="2" s="1"/>
  <c r="H27" i="2" s="1"/>
  <c r="H29" i="2" s="1"/>
</calcChain>
</file>

<file path=xl/sharedStrings.xml><?xml version="1.0" encoding="utf-8"?>
<sst xmlns="http://schemas.openxmlformats.org/spreadsheetml/2006/main" count="496" uniqueCount="323">
  <si>
    <t>Akce:</t>
  </si>
  <si>
    <t>Profese:</t>
  </si>
  <si>
    <t>Investor:</t>
  </si>
  <si>
    <t xml:space="preserve">         Materiál</t>
  </si>
  <si>
    <t xml:space="preserve">            Montáž</t>
  </si>
  <si>
    <t xml:space="preserve">           Ostatní</t>
  </si>
  <si>
    <t xml:space="preserve">        1.</t>
  </si>
  <si>
    <t xml:space="preserve">        2.</t>
  </si>
  <si>
    <t xml:space="preserve">PPV 6% z částky </t>
  </si>
  <si>
    <t xml:space="preserve">        3.</t>
  </si>
  <si>
    <t>Celkem bez DPH</t>
  </si>
  <si>
    <t>REKAPITULACE</t>
  </si>
  <si>
    <t xml:space="preserve">       1/ </t>
  </si>
  <si>
    <t>Kč</t>
  </si>
  <si>
    <t xml:space="preserve">       2/</t>
  </si>
  <si>
    <t xml:space="preserve">REVIZE </t>
  </si>
  <si>
    <t>Celkem bez DPH:</t>
  </si>
  <si>
    <t xml:space="preserve">       3/ </t>
  </si>
  <si>
    <t>DPH 21% z částky</t>
  </si>
  <si>
    <t>Celkem s DPH</t>
  </si>
  <si>
    <t>V ceně není zahrunuto</t>
  </si>
  <si>
    <t xml:space="preserve"> - projektová dokumentace</t>
  </si>
  <si>
    <t>Vypracoval: Vladimír Bezperát</t>
  </si>
  <si>
    <t xml:space="preserve">Celkem </t>
  </si>
  <si>
    <t>Ostatní náklady (dopravné, stravné atd.)</t>
  </si>
  <si>
    <t>KS</t>
  </si>
  <si>
    <t>BKS</t>
  </si>
  <si>
    <t>207000001</t>
  </si>
  <si>
    <t>HOD</t>
  </si>
  <si>
    <t>M</t>
  </si>
  <si>
    <t>1927</t>
  </si>
  <si>
    <t>elektroinstalace</t>
  </si>
  <si>
    <t>ELEKTROINSTALACE</t>
  </si>
  <si>
    <t>Rozpis materiálu...</t>
  </si>
  <si>
    <t>Název materiálu</t>
  </si>
  <si>
    <t>Cena za MJ</t>
  </si>
  <si>
    <t>Množství</t>
  </si>
  <si>
    <t>Cena</t>
  </si>
  <si>
    <t>Rozpis prací...</t>
  </si>
  <si>
    <t>210220650</t>
  </si>
  <si>
    <t>POSPOJENI VE DVOU BODECH</t>
  </si>
  <si>
    <t>MJ</t>
  </si>
  <si>
    <t>Cislo</t>
  </si>
  <si>
    <t>KG</t>
  </si>
  <si>
    <t>Dodávka materiálu</t>
  </si>
  <si>
    <t xml:space="preserve"> - zaznamenání skutečného stavu</t>
  </si>
  <si>
    <t>421000000007</t>
  </si>
  <si>
    <t>341101022</t>
  </si>
  <si>
    <t>KABEL CYKY-J 4*10</t>
  </si>
  <si>
    <t>210120103</t>
  </si>
  <si>
    <t>PATRONA NOŽOVÁ PC</t>
  </si>
  <si>
    <t>210220301</t>
  </si>
  <si>
    <t>209000217</t>
  </si>
  <si>
    <t>SVORKA HROMOSVOD 2 SROUBY/SS,SR 03/svary 10cm</t>
  </si>
  <si>
    <t xml:space="preserve"> - zemní výkopové práce</t>
  </si>
  <si>
    <t>malá vodní elektrárna (MVE) Litice nad Orlicí</t>
  </si>
  <si>
    <t xml:space="preserve"> - kabelové rozvody </t>
  </si>
  <si>
    <t>DODAVKA MATERIÁLU</t>
  </si>
  <si>
    <t>OSTATNÍ SPOJOVACÍ A POMOCNÝ MATERIÁL</t>
  </si>
  <si>
    <t>1977</t>
  </si>
  <si>
    <t>NEREZ PASEK NA BET.SLOUP - BANDIMEX</t>
  </si>
  <si>
    <t>221000000116</t>
  </si>
  <si>
    <t>KOPOS ŽLAB EKE 100X60 HD</t>
  </si>
  <si>
    <t>221000000172</t>
  </si>
  <si>
    <t>KOPOS LIŠTA PVC LHD 40X40 HD</t>
  </si>
  <si>
    <t>250000000203</t>
  </si>
  <si>
    <t>KOPOS KABELOVÁ LAVKA KL 60x200+PRISL.</t>
  </si>
  <si>
    <t>272000000024</t>
  </si>
  <si>
    <t>280000000001</t>
  </si>
  <si>
    <t>TRUBKA STRESNIKOVÁ 76x3000</t>
  </si>
  <si>
    <t>280000000002</t>
  </si>
  <si>
    <t>DRZAK STRESNIKOVY ROVNY 900</t>
  </si>
  <si>
    <t>280000000005</t>
  </si>
  <si>
    <t>KONZOLE 1200</t>
  </si>
  <si>
    <t>280000000051</t>
  </si>
  <si>
    <t>280000000052</t>
  </si>
  <si>
    <t>KOTEVNÍ SVORKA K4-2550S (5010/3F)</t>
  </si>
  <si>
    <t>280000000053</t>
  </si>
  <si>
    <t>ESTA ŠROUB S OTEVŘENÝM OKEM M20 5069</t>
  </si>
  <si>
    <t>280000000054</t>
  </si>
  <si>
    <t>ESTA ŠROUB NAPÍNACÍ M20/OKO-HAK</t>
  </si>
  <si>
    <t>280000000055</t>
  </si>
  <si>
    <t>ESTA LÁNOVÁ SVORKA ZLK-10</t>
  </si>
  <si>
    <t>ESTA UNIVERSÁLNÍ ZAVESNA SVORKA AES NJK16120</t>
  </si>
  <si>
    <t>280000000058</t>
  </si>
  <si>
    <t>ESTA PROPICHOVACI SVORKA AES P70/35I</t>
  </si>
  <si>
    <t>280000000059</t>
  </si>
  <si>
    <t>ESTA OBJÍMKA KOTEVNÍ D77 5115</t>
  </si>
  <si>
    <t>280000000061</t>
  </si>
  <si>
    <t>280000000063</t>
  </si>
  <si>
    <t>POMOCNÝ NOSNÝ MATERIÁL</t>
  </si>
  <si>
    <t>280000000102</t>
  </si>
  <si>
    <t>280000000150</t>
  </si>
  <si>
    <t>321000000018</t>
  </si>
  <si>
    <t>421000000002</t>
  </si>
  <si>
    <t>OEZ POJISTKA NOŽOVÁ PNA000/25A gG</t>
  </si>
  <si>
    <t>421000000008</t>
  </si>
  <si>
    <t>421000000010</t>
  </si>
  <si>
    <t>421000000039</t>
  </si>
  <si>
    <t>900000001000</t>
  </si>
  <si>
    <t>BETON PROSTY SMĚS tr.C20/25 X0,XC1</t>
  </si>
  <si>
    <t>M3</t>
  </si>
  <si>
    <t>230000001</t>
  </si>
  <si>
    <t>341101009</t>
  </si>
  <si>
    <t>KABEL CYKY-J 5*2.5</t>
  </si>
  <si>
    <t>341101029</t>
  </si>
  <si>
    <t>KABEL CYKY-J 4*25</t>
  </si>
  <si>
    <t>341101048</t>
  </si>
  <si>
    <t>341401720</t>
  </si>
  <si>
    <t>VODIC CYA 25 ZELENOZL.(H07V-K)</t>
  </si>
  <si>
    <t>354402601</t>
  </si>
  <si>
    <t>ZEMNICI SVORKA SR 3c</t>
  </si>
  <si>
    <t>354600416</t>
  </si>
  <si>
    <t>ZEMNICI SVORKA SS N (NEREZ)</t>
  </si>
  <si>
    <t>DODÁVKA MATERIÁLU</t>
  </si>
  <si>
    <t>Popis provadene práce</t>
  </si>
  <si>
    <t>207000002</t>
  </si>
  <si>
    <t>MONTÁŽ NAD RÁMEC CENÍKU 22M</t>
  </si>
  <si>
    <t>208070001</t>
  </si>
  <si>
    <t>209000058</t>
  </si>
  <si>
    <t>KOORDINACE POSTUPU PRACÍ S OSTAT.PROFESEMI</t>
  </si>
  <si>
    <t>OSTATNÍ PRÁCE SOUVISEJÍCÍ S EL.INSTALACI</t>
  </si>
  <si>
    <t>209000233</t>
  </si>
  <si>
    <t>209000255</t>
  </si>
  <si>
    <t>DEMONTÁŽ STAVAJICI EL.INSTALACE-ODHAD</t>
  </si>
  <si>
    <t>209000317</t>
  </si>
  <si>
    <t>210010042</t>
  </si>
  <si>
    <t>TRUBKA KOPEX PEV ULOŽ 16 MM</t>
  </si>
  <si>
    <t>210010090</t>
  </si>
  <si>
    <t>210020131</t>
  </si>
  <si>
    <t>ROSŤ KABEL S 200 MM</t>
  </si>
  <si>
    <t>210020521</t>
  </si>
  <si>
    <t>ŽLAB KABEL 40X40/60x30,50x50/ PVC</t>
  </si>
  <si>
    <t>210020522</t>
  </si>
  <si>
    <t>ŽLAB KABEL 100X40/100x50,110x60/120x40 PVC</t>
  </si>
  <si>
    <t>210020551</t>
  </si>
  <si>
    <t>KONZOLA KOTEVNÍ 1 NAPÍNAČ</t>
  </si>
  <si>
    <t>210030001</t>
  </si>
  <si>
    <t>OBJÍMKA NA STOŽÁR</t>
  </si>
  <si>
    <t>210030011</t>
  </si>
  <si>
    <t>ZAVĚS KOTEVNÍ 2 SVORNÍKY DO 250 MM</t>
  </si>
  <si>
    <t>210030013</t>
  </si>
  <si>
    <t>ZAVĚS KOTEVNÍ PŘÍPLATEK-VYSEK OTV</t>
  </si>
  <si>
    <t>210031002</t>
  </si>
  <si>
    <t>SVORKA DRZAKOVA</t>
  </si>
  <si>
    <t>210040001</t>
  </si>
  <si>
    <t>STOŽÁR 9-12M/3-10KN JEDNODUCHÝ,BET</t>
  </si>
  <si>
    <t>210040101</t>
  </si>
  <si>
    <t>210040111</t>
  </si>
  <si>
    <t>DRZAK STRESNIKU 600-900 MM</t>
  </si>
  <si>
    <t>210040162</t>
  </si>
  <si>
    <t>HLAVICE STRESNIKOVÁ</t>
  </si>
  <si>
    <t>210040175</t>
  </si>
  <si>
    <t>OCHRANNÉ POSPOJOVÁNÍ STŘEŠNÍKU</t>
  </si>
  <si>
    <t>210040201</t>
  </si>
  <si>
    <t>KONZOLA NA STOŽÁRY A STRESNIKY</t>
  </si>
  <si>
    <t>219040301</t>
  </si>
  <si>
    <t>KONZOLA ROVNA DO ZDI</t>
  </si>
  <si>
    <t>210040551</t>
  </si>
  <si>
    <t>SVORKA ŠROUBOVÁ DO 50 MM2-ŠABLONA</t>
  </si>
  <si>
    <t>210100251</t>
  </si>
  <si>
    <t>UKONC KAB CELOPLAST 4X10</t>
  </si>
  <si>
    <t>210100252</t>
  </si>
  <si>
    <t>UKONC KAB CELOPLAST 4X25</t>
  </si>
  <si>
    <t>210100253</t>
  </si>
  <si>
    <t>UKONC KAB CELOPLAST 4X50</t>
  </si>
  <si>
    <t>210100258</t>
  </si>
  <si>
    <t>210100269</t>
  </si>
  <si>
    <t>210100270</t>
  </si>
  <si>
    <t>210191542</t>
  </si>
  <si>
    <t>210193039</t>
  </si>
  <si>
    <t>210220002</t>
  </si>
  <si>
    <t>VEDENI ÚZEM FEZN D 10 MM POVRCH</t>
  </si>
  <si>
    <t>210220411</t>
  </si>
  <si>
    <t>210260001</t>
  </si>
  <si>
    <t>OBJÍMKA KOTEVNÍ-UKONC,UPEVNĚNÍ</t>
  </si>
  <si>
    <t>210260032</t>
  </si>
  <si>
    <t>ŠROUB KOTEVNÍ S OKEM M16/200</t>
  </si>
  <si>
    <t>210260191</t>
  </si>
  <si>
    <t>UCHYC NOS OC LANA NA NOS KONZOLE</t>
  </si>
  <si>
    <t>210292021</t>
  </si>
  <si>
    <t>SFÁZOVÁNI ZIL KABELU ,PROZVONENI A OZNAČENI</t>
  </si>
  <si>
    <t>210292022</t>
  </si>
  <si>
    <t>VYPNUTI VEDENI A ZAJIŠTĚNI</t>
  </si>
  <si>
    <t>210292041</t>
  </si>
  <si>
    <t>PŘEZKOUŠENI OBVODU VEDENI</t>
  </si>
  <si>
    <t>210810015</t>
  </si>
  <si>
    <t>220280209</t>
  </si>
  <si>
    <t>220280210</t>
  </si>
  <si>
    <t>V ceně je zahrunuto</t>
  </si>
  <si>
    <t>TRUBKA STRESNIKOVÁ 3M</t>
  </si>
  <si>
    <t>DODÁVKA MATERIÁLU - POKRAČOVÁNÍ</t>
  </si>
  <si>
    <t>ŠROUB NAPÍNACÍ S OKEM,VC VYPNUTÍ</t>
  </si>
  <si>
    <t>KABEL TCEKFLES 3*4*0,6 ZAVĚS</t>
  </si>
  <si>
    <t xml:space="preserve"> - rozvaděč RH1, RP1 a 2, OS1 a 2, pojistková skříňka PS1</t>
  </si>
  <si>
    <t>ESTA HAK OČKOVÝ 10kN 5128</t>
  </si>
  <si>
    <t>ZEMNICI DRÁT POZINK.FEZN 10mm (0,62kg/m)</t>
  </si>
  <si>
    <t>OEZ JISTIČ LVN-80B-3 (80A)</t>
  </si>
  <si>
    <t>KABEL ZAVESNY 1-AES 4x50</t>
  </si>
  <si>
    <t>KOPOS TRUBKA PVC TUHA 4063 KC</t>
  </si>
  <si>
    <t>STAHOVACÍ PASEK PVC</t>
  </si>
  <si>
    <t>ESTA SOUPRAVA NOSNÁ S 2.HÁKY PRODLOUŽENÁ 5125</t>
  </si>
  <si>
    <t>MAJDALENA BET.SLOUP EPV 10,5/3</t>
  </si>
  <si>
    <t>MAJDALENA BETONOVÁ CEPICE PR. 180</t>
  </si>
  <si>
    <t>KONZOLE 600</t>
  </si>
  <si>
    <t>CHEMICKÁ KOTVA FISVL 410C</t>
  </si>
  <si>
    <t>NEREZ OBJÍMKA NA TRUBKU KF 09075 (ODHAD)</t>
  </si>
  <si>
    <t>OEZ POJISTKA NOŽOVÁ PNA000/50A gG</t>
  </si>
  <si>
    <t>OEZ POJISTKA PNA1/100A gG</t>
  </si>
  <si>
    <t>OEZ JISTIČ LTN-32B-3 (32A)</t>
  </si>
  <si>
    <t>ZEMNICI PÁSEK POZINK.FEZN 30/4mm (0,95kg/m)</t>
  </si>
  <si>
    <t>KABEL CYKY-J 12*2,5</t>
  </si>
  <si>
    <t>KABEL CYKY-J 19*2.5</t>
  </si>
  <si>
    <t>KABEL AYKY-J 4*70</t>
  </si>
  <si>
    <t>KOPOS TRUBKA CHRÁNIČKA KF 09075</t>
  </si>
  <si>
    <t>KOPOS TRUBKA CHRÁNIČKA KF 09110</t>
  </si>
  <si>
    <t>209000318</t>
  </si>
  <si>
    <t>209000319</t>
  </si>
  <si>
    <t>209000320</t>
  </si>
  <si>
    <t>209000321</t>
  </si>
  <si>
    <t>DEMONTÁŽ A OPĚTOVNÁ MONTÁŽ MONOLITICKÉHO SCHODIŠTĚ</t>
  </si>
  <si>
    <t>R</t>
  </si>
  <si>
    <t>ODBORNÝ DOHLED ČEZ PŘI DEMONTÁŽI VRCHNÍHO VEDENÍ 8 hod</t>
  </si>
  <si>
    <t>DOHLED PRACOVNÍKA ČKD - PŘEPOJOVÁNÍ ŘÍDÍCÍCH KABELŮ 10 hod</t>
  </si>
  <si>
    <t>TRUBKA VR,FXP 63-PLAST</t>
  </si>
  <si>
    <t>UKONC KAB CELOPLAST 12X2,5</t>
  </si>
  <si>
    <t>UKONC KAB CELOPLAST 19X2,5</t>
  </si>
  <si>
    <t>210191541</t>
  </si>
  <si>
    <t>DEON 3F DO 160A</t>
  </si>
  <si>
    <t>KABEL CYKY 5*2.5 VOLNÉ</t>
  </si>
  <si>
    <t>210100254</t>
  </si>
  <si>
    <t>210193038</t>
  </si>
  <si>
    <t>JISTIČ 3F DO 63A</t>
  </si>
  <si>
    <t>KABEL 1-AES 4*50 VOLNE</t>
  </si>
  <si>
    <t>KABEL AYKY-J 4*70 VOLNE</t>
  </si>
  <si>
    <t>KABEL G652D 12F ZÁVĚS</t>
  </si>
  <si>
    <t>KABEL TCEKFLES 3*4*0,6 VOLNĚ</t>
  </si>
  <si>
    <t>KABEL G652D 12F VOLNE</t>
  </si>
  <si>
    <t>CHEMICKÁ KOTVA</t>
  </si>
  <si>
    <t>KABEL TCEKFLES 3*4*0,6 PEVNĚ</t>
  </si>
  <si>
    <t>KABEL G652D 12F PEVNĚ</t>
  </si>
  <si>
    <t>KABEL CYKY 4*25 VOLNÉ</t>
  </si>
  <si>
    <t>KABEL CYKY 4*25 PEVNĚ</t>
  </si>
  <si>
    <t>ULOŽENÍ TRUBKY KF0 9075 PEVNE</t>
  </si>
  <si>
    <t>ULOŽENÍ TRUBKY KF 09110 VOLNE</t>
  </si>
  <si>
    <t>ULOŽENÍ TRUBKY KF 09075 VOLNE</t>
  </si>
  <si>
    <t>228000000100</t>
  </si>
  <si>
    <t>OSTATNI MATERIAL</t>
  </si>
  <si>
    <t>900000001001</t>
  </si>
  <si>
    <t>KOPANY PISEK (1m3=2,1t)</t>
  </si>
  <si>
    <t>208200133</t>
  </si>
  <si>
    <t>208200174</t>
  </si>
  <si>
    <t>208300006</t>
  </si>
  <si>
    <t>HUTNENI ZEMINY(VRSTVA 20CM)</t>
  </si>
  <si>
    <t>208420021</t>
  </si>
  <si>
    <t>KABELOVE LOZE 10CM DO 65CM SIRKY-PISEK</t>
  </si>
  <si>
    <t>208560133</t>
  </si>
  <si>
    <t>208560174</t>
  </si>
  <si>
    <t>208600001</t>
  </si>
  <si>
    <t>ODVOZ ZEMINY DO VZDALENOSTI 1KM</t>
  </si>
  <si>
    <t>208620013</t>
  </si>
  <si>
    <t>M2</t>
  </si>
  <si>
    <t>VYKOP KABEL.RYHY 35/100CM TR.3</t>
  </si>
  <si>
    <t>ZAHOZ KABEL.RYHY 35/100CM TR.3</t>
  </si>
  <si>
    <t>VYKOP KABEL.RYHY 35/80CM TR.5</t>
  </si>
  <si>
    <t>ZAHOZ KABEL.RYHY 35/80CM TR.3</t>
  </si>
  <si>
    <t>UPRAVA TERENU ZEM TR.3 - 5</t>
  </si>
  <si>
    <t>POVODÍ LABE státní podnik, Cihelna 135, 530 09 Pardubice</t>
  </si>
  <si>
    <t xml:space="preserve"> - demontáž vrchního vedení NN</t>
  </si>
  <si>
    <t>DEMONTÁŽE SOUVISEJÍCÍ S MONTÁŽNÍMI PRACEMI (ODHAD)</t>
  </si>
  <si>
    <t>DEMONTÁŽ A OPĚTOVNÁ MONTÁŽ EL.ZAŘÍZENI  (ODHAD)</t>
  </si>
  <si>
    <t>VYLAMOVÁNÍ SKÁLY V PROSTORU OZN. 7.1 a 2 - 2,5 m2  (ODHAD)</t>
  </si>
  <si>
    <t>210191540</t>
  </si>
  <si>
    <t>MONTÁŽ SVORKOVNICOVÉ SKŘÍNĚ MX</t>
  </si>
  <si>
    <t>HENSEL VÝVODKA AKM40</t>
  </si>
  <si>
    <t>HENSEL VÝVODKA AKM50</t>
  </si>
  <si>
    <t>HENSEL SCVORKOVNICOVÁ SKŘÍŇKA K 7042 4P 10-95mm2 (MX)</t>
  </si>
  <si>
    <t>DCK  PLAST.PILIR ER212+000/NKD7D/80A ČEZ (RE)</t>
  </si>
  <si>
    <t>DCK  PLAST.ROZPOJOVACÍ SKŘÍŇ SV101/NSV1V-C (PS3)</t>
  </si>
  <si>
    <t>DCK  PLAST.PŘÍPOJKOVÁ SKŘÍŇKASP100/NVP1P (PS4)</t>
  </si>
  <si>
    <t>MONTÁŽ SKŘÍNĚ PS3,4</t>
  </si>
  <si>
    <t>UKONC KAB CELOPLAST 4X95</t>
  </si>
  <si>
    <t>UKONC KAB CELOPLAST 5X2,5</t>
  </si>
  <si>
    <t>STAHOVACÍ NEREZOVÁ PÁSKA 12,7mm x 0,76mm x 30m</t>
  </si>
  <si>
    <t>Datum: VI/2017</t>
  </si>
  <si>
    <t xml:space="preserve"> - demontáž stávajícího zařízení kabelové trasy </t>
  </si>
  <si>
    <t>OEZ POJISTKA NOŽOVÁ PNA1/40A gG</t>
  </si>
  <si>
    <t>OEZ POJISTKA NOŽOVÁ PNA1/63A gG</t>
  </si>
  <si>
    <t>OEZ ZKRATOVÁ PROPOJKA 250A VELIKOST 1 - ZP1</t>
  </si>
  <si>
    <t>DCK  PLAST.PILIR SR501/NKW2 (PS2)</t>
  </si>
  <si>
    <t xml:space="preserve">    vč. vrchního kabelového vedení mezi objektem </t>
  </si>
  <si>
    <t xml:space="preserve">    na česlích a bývalým velínem</t>
  </si>
  <si>
    <t>MONTÁŽ PILÍŘE RE</t>
  </si>
  <si>
    <t>MONTÁŽ PILÍŘE PS2</t>
  </si>
  <si>
    <t>MONTÁŽ NAD RÁMEC CENÍKU 21M VČ. VÝKOPOVÝCH PRACÍ</t>
  </si>
  <si>
    <t>BETONOVÝ ZAKLAD DO ZEME BEZ BEDNENI PRO STOŽÁR EPV</t>
  </si>
  <si>
    <t>Poznámka</t>
  </si>
  <si>
    <t xml:space="preserve"> - prováděcí firma provede nezbytnou prohlídku stavby </t>
  </si>
  <si>
    <t xml:space="preserve">   před vytvořením cenové nabídky</t>
  </si>
  <si>
    <t>LANO FEZN 35 mm2 (0,28kg/m)</t>
  </si>
  <si>
    <t>VÝSTRAŽNÁ FÓLIE 33 cm</t>
  </si>
  <si>
    <t>DODÁVKA MATERIÁLU - POKRAČOVÁNÍ 1</t>
  </si>
  <si>
    <t>VÝSTRAŽNÁ FÓLIE</t>
  </si>
  <si>
    <t xml:space="preserve">M </t>
  </si>
  <si>
    <t>DODÁVKA MATERIÁLU - POKRAČOVÁNÍ 2</t>
  </si>
  <si>
    <t>KOTVA ZÁVĚSNÁ + SVORKA FLAT 150</t>
  </si>
  <si>
    <t>OPTICKÁ KABELOVÁ REDUKCE PIGTAIL RG316 MMCX</t>
  </si>
  <si>
    <t>KABEL TCEKFLES 3*4*0,6</t>
  </si>
  <si>
    <t>OPTICKÝ KABEL G652D 12F</t>
  </si>
  <si>
    <t>ZÁVĚSNÉ KOTVY FLAT 150</t>
  </si>
  <si>
    <t>OPTICKÉ SVÁRY PIGTAILY</t>
  </si>
  <si>
    <t>DOHLED PRACOVNÍKA TYHAN - MONTÁŽ OPTICKÉHO KABELU 8 hod</t>
  </si>
  <si>
    <t xml:space="preserve"> - montáž vč. dodávky telefonního kabelu TCEKFLES</t>
  </si>
  <si>
    <t>OEZ POJISTKOVÝ ODPÍNAČ OPVP14-3</t>
  </si>
  <si>
    <t>CITEL SVODIČ PŘEPĚTÍ TYP 1+2+3 - DS253VG-300</t>
  </si>
  <si>
    <t>OEZ POJISTKA VÁLCOVÁ PV14/25A Gg</t>
  </si>
  <si>
    <t>210193040</t>
  </si>
  <si>
    <t>210193041</t>
  </si>
  <si>
    <t>SVODIČ PŘEPĚTÍ TYP 1+2+3</t>
  </si>
  <si>
    <t>POJISTKOVÝ ODPÍNAČ DO 63A/3.PÓL</t>
  </si>
  <si>
    <t xml:space="preserve"> - montáž vč. dodávky optického kabelu G652D 12F </t>
  </si>
  <si>
    <t xml:space="preserve"> - svodič přepětí v rozvaděči RH vč. předjištění a hlav. jističe </t>
  </si>
  <si>
    <t>VÝKAZ -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</si>
</sst>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23" x14ac:knownFonts="1">
    <font>
      <sz val="10"/>
      <name val="Arial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6"/>
      <name val="Arial CE"/>
      <family val="2"/>
      <charset val="238"/>
    </font>
    <font>
      <b/>
      <u/>
      <sz val="16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family val="2"/>
      <charset val="238"/>
    </font>
    <font>
      <b/>
      <u/>
      <sz val="18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1.5"/>
      <name val="Arial CE"/>
      <family val="2"/>
      <charset val="238"/>
    </font>
    <font>
      <b/>
      <sz val="11.5"/>
      <name val="Arial CE"/>
      <family val="2"/>
      <charset val="238"/>
    </font>
    <font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1"/>
    <xf numFmtId="43" fontId="1" fillId="0" borderId="1" applyFont="0" applyFill="0" applyBorder="0" applyAlignment="0" applyProtection="0"/>
  </cellStyleXfs>
  <cellXfs count="80">
    <xf numFmtId="0" fontId="0" fillId="0" borderId="0" xfId="0"/>
    <xf numFmtId="0" fontId="2" fillId="0" borderId="1" xfId="0" applyFont="1" applyBorder="1" applyAlignment="1">
      <alignment horizontal="left" vertical="top"/>
    </xf>
    <xf numFmtId="0" fontId="2" fillId="0" borderId="1" xfId="0" applyFont="1" applyBorder="1"/>
    <xf numFmtId="43" fontId="2" fillId="0" borderId="1" xfId="1" applyFont="1" applyBorder="1"/>
    <xf numFmtId="43" fontId="0" fillId="0" borderId="0" xfId="1" applyFont="1"/>
    <xf numFmtId="0" fontId="4" fillId="0" borderId="1" xfId="2"/>
    <xf numFmtId="0" fontId="5" fillId="0" borderId="1" xfId="2" applyFont="1"/>
    <xf numFmtId="2" fontId="4" fillId="0" borderId="1" xfId="2" applyNumberFormat="1"/>
    <xf numFmtId="9" fontId="4" fillId="0" borderId="1" xfId="2" applyNumberFormat="1"/>
    <xf numFmtId="0" fontId="7" fillId="0" borderId="1" xfId="2" applyFont="1"/>
    <xf numFmtId="2" fontId="7" fillId="0" borderId="1" xfId="2" applyNumberFormat="1" applyFont="1"/>
    <xf numFmtId="0" fontId="8" fillId="0" borderId="1" xfId="2" applyFont="1"/>
    <xf numFmtId="0" fontId="9" fillId="0" borderId="1" xfId="2" applyFont="1"/>
    <xf numFmtId="1" fontId="9" fillId="0" borderId="1" xfId="2" applyNumberFormat="1" applyFont="1"/>
    <xf numFmtId="0" fontId="10" fillId="0" borderId="1" xfId="2" applyFont="1"/>
    <xf numFmtId="0" fontId="4" fillId="0" borderId="3" xfId="2" applyBorder="1"/>
    <xf numFmtId="0" fontId="11" fillId="0" borderId="1" xfId="2" applyFont="1"/>
    <xf numFmtId="2" fontId="6" fillId="0" borderId="1" xfId="2" applyNumberFormat="1" applyFont="1"/>
    <xf numFmtId="0" fontId="12" fillId="0" borderId="1" xfId="2" applyFont="1"/>
    <xf numFmtId="0" fontId="13" fillId="0" borderId="1" xfId="2" applyFont="1"/>
    <xf numFmtId="0" fontId="14" fillId="0" borderId="1" xfId="2" applyFont="1"/>
    <xf numFmtId="0" fontId="15" fillId="0" borderId="1" xfId="2" applyFont="1"/>
    <xf numFmtId="2" fontId="7" fillId="0" borderId="2" xfId="2" applyNumberFormat="1" applyFont="1" applyBorder="1"/>
    <xf numFmtId="0" fontId="16" fillId="0" borderId="1" xfId="2" applyFont="1"/>
    <xf numFmtId="2" fontId="17" fillId="0" borderId="1" xfId="2" applyNumberFormat="1" applyFont="1"/>
    <xf numFmtId="0" fontId="18" fillId="0" borderId="1" xfId="2" applyFont="1"/>
    <xf numFmtId="0" fontId="19" fillId="0" borderId="1" xfId="2" applyFont="1"/>
    <xf numFmtId="0" fontId="18" fillId="0" borderId="3" xfId="2" applyFont="1" applyBorder="1"/>
    <xf numFmtId="16" fontId="18" fillId="0" borderId="3" xfId="2" applyNumberFormat="1" applyFont="1" applyBorder="1"/>
    <xf numFmtId="14" fontId="18" fillId="0" borderId="3" xfId="2" applyNumberFormat="1" applyFont="1" applyBorder="1"/>
    <xf numFmtId="0" fontId="7" fillId="0" borderId="2" xfId="2" applyFont="1" applyBorder="1"/>
    <xf numFmtId="0" fontId="7" fillId="0" borderId="1" xfId="2" quotePrefix="1" applyFont="1"/>
    <xf numFmtId="0" fontId="20" fillId="0" borderId="1" xfId="2" applyFont="1"/>
    <xf numFmtId="2" fontId="21" fillId="0" borderId="1" xfId="2" applyNumberFormat="1" applyFont="1"/>
    <xf numFmtId="0" fontId="4" fillId="0" borderId="1" xfId="2" applyFont="1"/>
    <xf numFmtId="0" fontId="4" fillId="0" borderId="1" xfId="2" applyBorder="1"/>
    <xf numFmtId="0" fontId="14" fillId="0" borderId="3" xfId="2" applyFont="1" applyBorder="1"/>
    <xf numFmtId="0" fontId="11" fillId="0" borderId="1" xfId="2" applyFont="1" applyBorder="1"/>
    <xf numFmtId="2" fontId="11" fillId="0" borderId="1" xfId="2" applyNumberFormat="1" applyFont="1" applyBorder="1"/>
    <xf numFmtId="0" fontId="2" fillId="0" borderId="1" xfId="0" applyFont="1" applyBorder="1" applyAlignment="1">
      <alignment horizontal="left"/>
    </xf>
    <xf numFmtId="43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right" vertical="center"/>
    </xf>
    <xf numFmtId="43" fontId="2" fillId="0" borderId="1" xfId="1" applyFont="1" applyBorder="1" applyAlignment="1">
      <alignment horizontal="right" vertical="top"/>
    </xf>
    <xf numFmtId="0" fontId="2" fillId="0" borderId="1" xfId="0" applyFont="1" applyBorder="1" applyAlignme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vertical="top"/>
    </xf>
    <xf numFmtId="43" fontId="3" fillId="0" borderId="4" xfId="1" applyFont="1" applyBorder="1" applyAlignment="1">
      <alignment horizontal="right"/>
    </xf>
    <xf numFmtId="0" fontId="2" fillId="0" borderId="1" xfId="0" applyFont="1" applyBorder="1" applyAlignment="1">
      <alignment horizontal="center" vertical="top"/>
    </xf>
    <xf numFmtId="0" fontId="3" fillId="0" borderId="4" xfId="0" applyFont="1" applyBorder="1" applyAlignment="1"/>
    <xf numFmtId="43" fontId="14" fillId="0" borderId="1" xfId="1" applyFont="1" applyBorder="1"/>
    <xf numFmtId="43" fontId="14" fillId="0" borderId="2" xfId="1" applyFont="1" applyBorder="1"/>
    <xf numFmtId="43" fontId="15" fillId="0" borderId="1" xfId="1" applyFont="1" applyBorder="1"/>
    <xf numFmtId="0" fontId="2" fillId="0" borderId="0" xfId="0" applyFont="1" applyAlignment="1"/>
    <xf numFmtId="43" fontId="3" fillId="0" borderId="4" xfId="1" applyFont="1" applyBorder="1" applyAlignment="1">
      <alignment horizontal="right" vertical="top"/>
    </xf>
    <xf numFmtId="0" fontId="3" fillId="0" borderId="0" xfId="0" applyFont="1" applyAlignment="1"/>
    <xf numFmtId="43" fontId="3" fillId="0" borderId="0" xfId="1" applyFont="1" applyAlignment="1">
      <alignment horizontal="right"/>
    </xf>
    <xf numFmtId="0" fontId="0" fillId="0" borderId="0" xfId="0" applyAlignment="1">
      <alignment horizontal="left"/>
    </xf>
    <xf numFmtId="0" fontId="2" fillId="0" borderId="1" xfId="0" applyFont="1" applyFill="1" applyBorder="1" applyAlignment="1"/>
    <xf numFmtId="43" fontId="2" fillId="0" borderId="1" xfId="1" applyFont="1" applyFill="1" applyBorder="1" applyAlignment="1">
      <alignment horizontal="right"/>
    </xf>
    <xf numFmtId="43" fontId="2" fillId="0" borderId="1" xfId="3" applyFont="1" applyBorder="1" applyAlignment="1">
      <alignment horizontal="right"/>
    </xf>
    <xf numFmtId="43" fontId="2" fillId="0" borderId="1" xfId="3" applyFont="1" applyBorder="1" applyAlignment="1">
      <alignment horizontal="right" vertical="top"/>
    </xf>
    <xf numFmtId="43" fontId="2" fillId="0" borderId="1" xfId="3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/>
    </xf>
    <xf numFmtId="43" fontId="2" fillId="0" borderId="1" xfId="1" applyFont="1" applyFill="1" applyBorder="1" applyAlignment="1">
      <alignment horizontal="right" vertical="top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 applyAlignment="1"/>
    <xf numFmtId="43" fontId="2" fillId="0" borderId="5" xfId="1" applyFont="1" applyFill="1" applyBorder="1" applyAlignment="1">
      <alignment horizontal="right"/>
    </xf>
    <xf numFmtId="0" fontId="22" fillId="0" borderId="0" xfId="0" applyFont="1"/>
    <xf numFmtId="43" fontId="22" fillId="0" borderId="0" xfId="1" applyFont="1"/>
  </cellXfs>
  <cellStyles count="4">
    <cellStyle name="Čárka" xfId="1" builtinId="3"/>
    <cellStyle name="Čárka 2" xf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zoomScale="200" zoomScaleNormal="200" workbookViewId="0"/>
  </sheetViews>
  <sheetFormatPr defaultRowHeight="12.75" x14ac:dyDescent="0.2"/>
  <cols>
    <col min="1" max="1" width="6.85546875" customWidth="1"/>
    <col min="2" max="2" width="19.42578125" customWidth="1"/>
    <col min="3" max="3" width="0.7109375" customWidth="1"/>
    <col min="4" max="4" width="10.140625" customWidth="1"/>
    <col min="5" max="5" width="14.42578125" customWidth="1"/>
    <col min="6" max="6" width="1.42578125" customWidth="1"/>
    <col min="7" max="7" width="16.140625" customWidth="1"/>
    <col min="8" max="8" width="15.85546875" customWidth="1"/>
    <col min="9" max="9" width="16" customWidth="1"/>
    <col min="10" max="10" width="6.28515625" customWidth="1"/>
  </cols>
  <sheetData>
    <row r="1" spans="1:10" ht="23.25" x14ac:dyDescent="0.35">
      <c r="A1" s="6"/>
      <c r="B1" s="5"/>
      <c r="C1" s="5"/>
      <c r="D1" s="18" t="s">
        <v>322</v>
      </c>
      <c r="E1" s="5"/>
      <c r="F1" s="5"/>
      <c r="G1" s="5"/>
      <c r="H1" s="5"/>
      <c r="I1" s="5"/>
      <c r="J1" s="5"/>
    </row>
    <row r="2" spans="1:10" ht="20.25" x14ac:dyDescent="0.3">
      <c r="A2" s="5"/>
      <c r="B2" s="5"/>
      <c r="C2" s="5"/>
      <c r="D2" s="5"/>
      <c r="E2" s="11"/>
      <c r="F2" s="11"/>
      <c r="G2" s="5"/>
      <c r="H2" s="5"/>
      <c r="I2" s="20"/>
      <c r="J2" s="5"/>
    </row>
    <row r="3" spans="1:10" ht="18" x14ac:dyDescent="0.25">
      <c r="B3" s="32" t="s">
        <v>0</v>
      </c>
      <c r="C3" s="23"/>
      <c r="D3" s="23" t="s">
        <v>55</v>
      </c>
      <c r="E3" s="23"/>
      <c r="F3" s="32"/>
      <c r="G3" s="25"/>
      <c r="H3" s="25"/>
      <c r="I3" s="5"/>
      <c r="J3" s="5"/>
    </row>
    <row r="4" spans="1:10" ht="18" x14ac:dyDescent="0.25">
      <c r="D4" s="23" t="s">
        <v>56</v>
      </c>
    </row>
    <row r="5" spans="1:10" ht="18" x14ac:dyDescent="0.25">
      <c r="A5" s="5"/>
      <c r="B5" s="32" t="s">
        <v>1</v>
      </c>
      <c r="C5" s="23"/>
      <c r="D5" s="23" t="s">
        <v>31</v>
      </c>
      <c r="E5" s="23"/>
      <c r="F5" s="32"/>
      <c r="G5" s="26"/>
      <c r="H5" s="25"/>
      <c r="I5" s="20"/>
    </row>
    <row r="6" spans="1:10" ht="18" x14ac:dyDescent="0.25">
      <c r="A6" s="5"/>
      <c r="B6" s="32" t="s">
        <v>2</v>
      </c>
      <c r="C6" s="23"/>
      <c r="D6" s="23" t="s">
        <v>267</v>
      </c>
      <c r="E6" s="23"/>
      <c r="F6" s="32"/>
      <c r="G6" s="25"/>
      <c r="H6" s="25"/>
      <c r="I6" s="20"/>
    </row>
    <row r="7" spans="1:10" ht="15" thickBot="1" x14ac:dyDescent="0.25">
      <c r="A7" s="15"/>
      <c r="B7" s="27"/>
      <c r="C7" s="27"/>
      <c r="D7" s="28"/>
      <c r="E7" s="29"/>
      <c r="F7" s="27"/>
      <c r="G7" s="27"/>
      <c r="H7" s="27"/>
      <c r="I7" s="36"/>
      <c r="J7" s="5"/>
    </row>
    <row r="8" spans="1:10" ht="13.5" thickTop="1" x14ac:dyDescent="0.2">
      <c r="A8" s="5"/>
      <c r="B8" s="5"/>
      <c r="C8" s="5"/>
      <c r="D8" s="5"/>
      <c r="E8" s="5"/>
      <c r="F8" s="5"/>
      <c r="G8" s="5"/>
      <c r="H8" s="5"/>
      <c r="I8" s="35"/>
    </row>
    <row r="9" spans="1:10" ht="14.25" x14ac:dyDescent="0.2">
      <c r="A9" s="20"/>
      <c r="B9" s="20"/>
      <c r="C9" s="20"/>
      <c r="D9" s="20"/>
      <c r="E9" s="20"/>
      <c r="G9" s="19" t="s">
        <v>3</v>
      </c>
      <c r="H9" s="19" t="s">
        <v>4</v>
      </c>
      <c r="I9" s="19" t="s">
        <v>5</v>
      </c>
      <c r="J9" s="35"/>
    </row>
    <row r="10" spans="1:10" x14ac:dyDescent="0.2">
      <c r="A10" s="5"/>
      <c r="B10" s="5"/>
      <c r="C10" s="5"/>
      <c r="D10" s="5"/>
      <c r="E10" s="5"/>
      <c r="G10" s="5"/>
      <c r="H10" s="5"/>
      <c r="I10" s="5"/>
      <c r="J10" s="35"/>
    </row>
    <row r="11" spans="1:10" ht="15" x14ac:dyDescent="0.25">
      <c r="A11" s="21" t="s">
        <v>6</v>
      </c>
      <c r="B11" s="21" t="s">
        <v>44</v>
      </c>
      <c r="C11" s="21"/>
      <c r="D11" s="20"/>
      <c r="E11" s="20"/>
      <c r="G11" s="58">
        <f>SUM(Položky!F80)</f>
        <v>0</v>
      </c>
      <c r="H11" s="58">
        <f>SUM(Položky!F188)</f>
        <v>0</v>
      </c>
      <c r="I11" s="58"/>
      <c r="J11" s="35"/>
    </row>
    <row r="12" spans="1:10" ht="15" x14ac:dyDescent="0.25">
      <c r="A12" s="21" t="s">
        <v>7</v>
      </c>
      <c r="B12" s="21" t="s">
        <v>8</v>
      </c>
      <c r="C12" s="21"/>
      <c r="D12" s="33">
        <f>SUM(H11:H11)</f>
        <v>0</v>
      </c>
      <c r="E12" s="20"/>
      <c r="G12" s="58"/>
      <c r="H12" s="58"/>
      <c r="I12" s="58">
        <f>SUM(D12:H12)*0.06</f>
        <v>0</v>
      </c>
    </row>
    <row r="13" spans="1:10" ht="15.75" thickBot="1" x14ac:dyDescent="0.3">
      <c r="A13" s="21" t="s">
        <v>9</v>
      </c>
      <c r="B13" s="21" t="s">
        <v>24</v>
      </c>
      <c r="C13" s="21"/>
      <c r="D13" s="20"/>
      <c r="E13" s="20"/>
      <c r="G13" s="59"/>
      <c r="H13" s="59"/>
      <c r="I13" s="59">
        <f>SUM(G14:H14)*0.07</f>
        <v>0</v>
      </c>
    </row>
    <row r="14" spans="1:10" ht="15" x14ac:dyDescent="0.25">
      <c r="A14" s="20"/>
      <c r="B14" s="20"/>
      <c r="C14" s="20"/>
      <c r="D14" s="20"/>
      <c r="E14" s="20"/>
      <c r="G14" s="60">
        <f>SUM(G11:G13)</f>
        <v>0</v>
      </c>
      <c r="H14" s="60">
        <f>SUM(H11:H13)</f>
        <v>0</v>
      </c>
      <c r="I14" s="60">
        <f>SUM(I12:I13)</f>
        <v>0</v>
      </c>
      <c r="J14" s="5"/>
    </row>
    <row r="15" spans="1:10" x14ac:dyDescent="0.2">
      <c r="A15" s="5"/>
      <c r="B15" s="5"/>
      <c r="C15" s="5"/>
      <c r="D15" s="5"/>
      <c r="E15" s="5"/>
      <c r="G15" s="5"/>
      <c r="H15" s="5"/>
      <c r="I15" s="5"/>
      <c r="J15" s="5"/>
    </row>
    <row r="16" spans="1:10" ht="15.75" x14ac:dyDescent="0.25">
      <c r="A16" s="5"/>
      <c r="B16" s="9" t="s">
        <v>10</v>
      </c>
      <c r="C16" s="9"/>
      <c r="D16" s="5"/>
      <c r="E16" s="5"/>
      <c r="G16" s="5"/>
      <c r="H16" s="17">
        <f>SUM(G14:I14)</f>
        <v>0</v>
      </c>
      <c r="I16" s="5"/>
      <c r="J16" s="5"/>
    </row>
    <row r="17" spans="1:10" ht="15" x14ac:dyDescent="0.2">
      <c r="A17" s="5"/>
      <c r="B17" s="5"/>
      <c r="C17" s="5"/>
      <c r="D17" s="5"/>
      <c r="E17" s="5"/>
      <c r="G17" s="5"/>
      <c r="H17" s="5"/>
      <c r="I17" s="5"/>
      <c r="J17" s="37"/>
    </row>
    <row r="18" spans="1:10" ht="15" x14ac:dyDescent="0.2">
      <c r="A18" s="5"/>
      <c r="B18" s="5"/>
      <c r="C18" s="5"/>
      <c r="D18" s="5"/>
      <c r="E18" s="5"/>
      <c r="G18" s="8"/>
      <c r="H18" s="5"/>
      <c r="I18" s="8"/>
      <c r="J18" s="38"/>
    </row>
    <row r="19" spans="1:10" ht="15.75" x14ac:dyDescent="0.25">
      <c r="A19" s="5"/>
      <c r="B19" s="5"/>
      <c r="C19" s="5"/>
      <c r="D19" s="9" t="s">
        <v>11</v>
      </c>
      <c r="E19" s="5"/>
      <c r="G19" s="5"/>
      <c r="H19" s="5"/>
      <c r="I19" s="5"/>
      <c r="J19" s="16"/>
    </row>
    <row r="20" spans="1:10" ht="15" x14ac:dyDescent="0.2">
      <c r="A20" s="3"/>
      <c r="B20" s="3"/>
      <c r="C20" s="3"/>
      <c r="D20" s="3"/>
      <c r="E20" s="4"/>
      <c r="G20" s="4"/>
      <c r="J20" s="16"/>
    </row>
    <row r="21" spans="1:10" ht="15.75" x14ac:dyDescent="0.25">
      <c r="A21" s="9" t="s">
        <v>12</v>
      </c>
      <c r="B21" s="9" t="s">
        <v>32</v>
      </c>
      <c r="C21" s="9"/>
      <c r="D21" s="9"/>
      <c r="E21" s="16"/>
      <c r="G21" s="10"/>
      <c r="H21" s="10">
        <f>SUM(H16)</f>
        <v>0</v>
      </c>
      <c r="I21" s="9" t="s">
        <v>13</v>
      </c>
      <c r="J21" s="5"/>
    </row>
    <row r="22" spans="1:10" ht="15" x14ac:dyDescent="0.2">
      <c r="A22" s="16"/>
      <c r="B22" s="16"/>
      <c r="C22" s="16"/>
      <c r="D22" s="16"/>
      <c r="E22" s="16"/>
      <c r="G22" s="16"/>
      <c r="H22" s="16"/>
      <c r="I22" s="16"/>
      <c r="J22" s="5"/>
    </row>
    <row r="23" spans="1:10" ht="16.5" thickBot="1" x14ac:dyDescent="0.3">
      <c r="A23" s="9" t="s">
        <v>14</v>
      </c>
      <c r="B23" s="9" t="s">
        <v>15</v>
      </c>
      <c r="C23" s="9"/>
      <c r="D23" s="9"/>
      <c r="E23" s="16"/>
      <c r="G23" s="10"/>
      <c r="H23" s="22">
        <v>0</v>
      </c>
      <c r="I23" s="30" t="s">
        <v>13</v>
      </c>
      <c r="J23" s="5"/>
    </row>
    <row r="24" spans="1:10" ht="15.75" x14ac:dyDescent="0.25">
      <c r="A24" s="9"/>
      <c r="B24" s="9"/>
      <c r="C24" s="9"/>
      <c r="D24" s="9"/>
      <c r="E24" s="16"/>
      <c r="G24" s="10"/>
      <c r="H24" s="31"/>
      <c r="I24" s="9"/>
    </row>
    <row r="25" spans="1:10" ht="15.75" x14ac:dyDescent="0.25">
      <c r="A25" s="6"/>
      <c r="B25" s="9" t="s">
        <v>16</v>
      </c>
      <c r="C25" s="9"/>
      <c r="D25" s="16"/>
      <c r="E25" s="16"/>
      <c r="G25" s="10"/>
      <c r="H25" s="10">
        <f>SUM(H21:H23)</f>
        <v>0</v>
      </c>
      <c r="I25" s="9" t="s">
        <v>13</v>
      </c>
      <c r="J25" s="5"/>
    </row>
    <row r="26" spans="1:10" x14ac:dyDescent="0.2">
      <c r="A26" s="6"/>
      <c r="B26" s="5"/>
      <c r="C26" s="5"/>
      <c r="D26" s="5"/>
      <c r="E26" s="5"/>
      <c r="G26" s="5"/>
      <c r="H26" s="5"/>
      <c r="I26" s="5"/>
      <c r="J26" s="5"/>
    </row>
    <row r="27" spans="1:10" ht="16.5" thickBot="1" x14ac:dyDescent="0.3">
      <c r="A27" s="9" t="s">
        <v>17</v>
      </c>
      <c r="B27" s="9" t="s">
        <v>18</v>
      </c>
      <c r="C27" s="9"/>
      <c r="D27" s="24">
        <f>SUM(H25)</f>
        <v>0</v>
      </c>
      <c r="E27" s="16"/>
      <c r="G27" s="16"/>
      <c r="H27" s="22">
        <f>SUM(D27)*0.21</f>
        <v>0</v>
      </c>
      <c r="I27" s="22" t="s">
        <v>13</v>
      </c>
      <c r="J27" s="5"/>
    </row>
    <row r="28" spans="1:10" x14ac:dyDescent="0.2">
      <c r="A28" s="5"/>
      <c r="B28" s="5"/>
      <c r="C28" s="5"/>
      <c r="D28" s="7"/>
      <c r="E28" s="5"/>
      <c r="G28" s="5"/>
      <c r="H28" s="7"/>
      <c r="I28" s="7"/>
      <c r="J28" s="5"/>
    </row>
    <row r="29" spans="1:10" ht="20.25" x14ac:dyDescent="0.3">
      <c r="A29" s="5"/>
      <c r="B29" s="23" t="s">
        <v>19</v>
      </c>
      <c r="C29" s="9"/>
      <c r="D29" s="5"/>
      <c r="E29" s="5"/>
      <c r="G29" s="5"/>
      <c r="H29" s="13">
        <f>SUM(H25:H27)</f>
        <v>0</v>
      </c>
      <c r="I29" s="12" t="s">
        <v>13</v>
      </c>
      <c r="J29" s="5"/>
    </row>
    <row r="30" spans="1:10" x14ac:dyDescent="0.2">
      <c r="A30" s="3"/>
      <c r="B30" s="3"/>
      <c r="C30" s="4"/>
      <c r="D30" s="3"/>
      <c r="E30" s="4"/>
      <c r="F30" s="4"/>
      <c r="J30" s="5"/>
    </row>
    <row r="31" spans="1:10" x14ac:dyDescent="0.2">
      <c r="A31" s="5"/>
      <c r="B31" s="5"/>
      <c r="C31" s="5"/>
      <c r="D31" s="5"/>
      <c r="E31" s="5"/>
      <c r="F31" s="5"/>
      <c r="G31" s="5"/>
      <c r="H31" s="5"/>
      <c r="I31" s="7"/>
      <c r="J31" s="5"/>
    </row>
    <row r="32" spans="1:10" x14ac:dyDescent="0.2">
      <c r="A32" s="5"/>
      <c r="B32" s="6" t="s">
        <v>189</v>
      </c>
      <c r="E32" s="50" t="s">
        <v>320</v>
      </c>
    </row>
    <row r="33" spans="1:15" x14ac:dyDescent="0.2">
      <c r="A33" s="5"/>
      <c r="E33" s="50" t="s">
        <v>312</v>
      </c>
    </row>
    <row r="34" spans="1:15" x14ac:dyDescent="0.2">
      <c r="A34" s="5"/>
      <c r="E34" s="50" t="s">
        <v>268</v>
      </c>
    </row>
    <row r="35" spans="1:15" x14ac:dyDescent="0.2">
      <c r="A35" s="5"/>
      <c r="E35" s="5" t="s">
        <v>54</v>
      </c>
    </row>
    <row r="36" spans="1:15" x14ac:dyDescent="0.2">
      <c r="A36" s="3"/>
      <c r="E36" s="50" t="s">
        <v>321</v>
      </c>
    </row>
    <row r="37" spans="1:15" x14ac:dyDescent="0.2">
      <c r="A37" s="5"/>
    </row>
    <row r="38" spans="1:15" x14ac:dyDescent="0.2">
      <c r="B38" s="6" t="s">
        <v>20</v>
      </c>
      <c r="C38" s="5"/>
      <c r="D38" s="34"/>
      <c r="E38" s="5" t="s">
        <v>21</v>
      </c>
    </row>
    <row r="39" spans="1:15" x14ac:dyDescent="0.2">
      <c r="B39" s="50"/>
      <c r="E39" s="50" t="s">
        <v>194</v>
      </c>
      <c r="J39" s="5"/>
    </row>
    <row r="40" spans="1:15" x14ac:dyDescent="0.2">
      <c r="A40" s="5"/>
      <c r="E40" s="50" t="s">
        <v>285</v>
      </c>
      <c r="J40" s="5"/>
    </row>
    <row r="41" spans="1:15" x14ac:dyDescent="0.2">
      <c r="A41" s="5"/>
      <c r="B41" s="5"/>
      <c r="C41" s="5"/>
      <c r="D41" s="5"/>
      <c r="E41" s="50" t="s">
        <v>290</v>
      </c>
      <c r="N41" s="2"/>
    </row>
    <row r="42" spans="1:15" x14ac:dyDescent="0.2">
      <c r="B42" s="6"/>
      <c r="C42" s="5"/>
      <c r="D42" s="5"/>
      <c r="E42" s="50" t="s">
        <v>291</v>
      </c>
      <c r="I42" s="5"/>
      <c r="N42" s="2"/>
    </row>
    <row r="43" spans="1:15" x14ac:dyDescent="0.2">
      <c r="B43" s="5"/>
      <c r="C43" s="5"/>
      <c r="D43" s="5"/>
      <c r="E43" s="50" t="s">
        <v>45</v>
      </c>
      <c r="I43" s="5"/>
      <c r="N43" s="2"/>
    </row>
    <row r="44" spans="1:15" x14ac:dyDescent="0.2">
      <c r="A44" s="14"/>
      <c r="B44" s="5"/>
      <c r="C44" s="5"/>
      <c r="D44" s="34"/>
      <c r="E44" s="50"/>
      <c r="H44" s="5"/>
      <c r="N44" s="2"/>
      <c r="O44" s="2"/>
    </row>
    <row r="45" spans="1:15" ht="15.75" x14ac:dyDescent="0.25">
      <c r="A45" s="5"/>
      <c r="B45" s="9" t="s">
        <v>296</v>
      </c>
      <c r="C45" s="5"/>
      <c r="D45" s="34"/>
      <c r="E45" s="78" t="s">
        <v>297</v>
      </c>
      <c r="F45" s="79"/>
      <c r="G45" s="78"/>
      <c r="H45" s="78"/>
      <c r="O45" s="2"/>
    </row>
    <row r="46" spans="1:15" x14ac:dyDescent="0.2">
      <c r="C46" s="2"/>
      <c r="D46" s="2"/>
      <c r="E46" s="78" t="s">
        <v>298</v>
      </c>
      <c r="F46" s="78"/>
      <c r="G46" s="78"/>
      <c r="H46" s="78"/>
      <c r="N46" s="2"/>
      <c r="O46" s="2"/>
    </row>
    <row r="47" spans="1:15" ht="15" customHeight="1" x14ac:dyDescent="0.2">
      <c r="E47" s="5"/>
      <c r="I47" s="5"/>
      <c r="N47" s="2"/>
      <c r="O47" s="2"/>
    </row>
    <row r="48" spans="1:15" ht="15" customHeight="1" x14ac:dyDescent="0.2">
      <c r="B48" s="5"/>
      <c r="C48" s="5"/>
      <c r="D48" s="5"/>
      <c r="E48" s="6"/>
      <c r="F48" s="5"/>
      <c r="G48" s="5"/>
      <c r="H48" s="5"/>
      <c r="N48" s="2"/>
    </row>
    <row r="49" spans="1:15" ht="15" customHeight="1" x14ac:dyDescent="0.2">
      <c r="B49" s="6"/>
      <c r="C49" s="5"/>
      <c r="D49" s="34"/>
      <c r="G49" s="19" t="s">
        <v>22</v>
      </c>
      <c r="H49" s="5"/>
      <c r="N49" s="2"/>
      <c r="O49" s="2"/>
    </row>
    <row r="50" spans="1:15" ht="15" customHeight="1" x14ac:dyDescent="0.2">
      <c r="G50" s="19" t="s">
        <v>284</v>
      </c>
      <c r="H50" s="5"/>
      <c r="I50" s="5"/>
      <c r="N50" s="2"/>
      <c r="O50" s="2"/>
    </row>
    <row r="51" spans="1:15" ht="15" customHeight="1" x14ac:dyDescent="0.2">
      <c r="B51" s="14"/>
      <c r="C51" s="14"/>
      <c r="D51" s="34"/>
      <c r="E51" s="5"/>
      <c r="L51" s="2"/>
      <c r="M51" s="2"/>
      <c r="N51" s="2"/>
      <c r="O51" s="2"/>
    </row>
    <row r="52" spans="1:15" ht="15" customHeight="1" x14ac:dyDescent="0.2">
      <c r="L52" s="2"/>
      <c r="M52" s="2"/>
      <c r="N52" s="2"/>
      <c r="O52" s="2"/>
    </row>
    <row r="53" spans="1:15" ht="15" customHeight="1" x14ac:dyDescent="0.2">
      <c r="L53" s="2"/>
      <c r="M53" s="2"/>
      <c r="N53" s="2"/>
      <c r="O53" s="2"/>
    </row>
    <row r="54" spans="1:15" ht="15" customHeight="1" x14ac:dyDescent="0.25">
      <c r="B54" s="9"/>
      <c r="C54" s="9"/>
      <c r="D54" s="5"/>
      <c r="F54" s="19"/>
      <c r="G54" s="5"/>
      <c r="H54" s="5"/>
      <c r="I54" s="5"/>
      <c r="L54" s="2"/>
      <c r="M54" s="2"/>
      <c r="N54" s="2"/>
      <c r="O54" s="2"/>
    </row>
    <row r="55" spans="1:15" ht="1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K55" s="2"/>
      <c r="L55" s="2"/>
      <c r="M55" s="2"/>
      <c r="N55" s="2"/>
      <c r="O55" s="2"/>
    </row>
    <row r="56" spans="1:15" ht="1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K56" s="2"/>
      <c r="L56" s="2"/>
      <c r="M56" s="2"/>
      <c r="N56" s="2"/>
      <c r="O56" s="2"/>
    </row>
    <row r="57" spans="1:15" ht="15" customHeight="1" x14ac:dyDescent="0.2">
      <c r="A57" s="2"/>
      <c r="B57" s="2"/>
      <c r="C57" s="2"/>
      <c r="D57" s="2"/>
      <c r="F57" s="2"/>
      <c r="G57" s="2"/>
      <c r="H57" s="2"/>
      <c r="I57" s="2"/>
      <c r="O57" s="2"/>
    </row>
    <row r="58" spans="1:15" ht="15" customHeight="1" x14ac:dyDescent="0.2">
      <c r="K58" s="2"/>
      <c r="L58" s="2"/>
      <c r="M58" s="2"/>
      <c r="O58" s="2"/>
    </row>
    <row r="59" spans="1:15" ht="15" customHeight="1" x14ac:dyDescent="0.2">
      <c r="O59" s="2"/>
    </row>
    <row r="60" spans="1:15" ht="15" customHeight="1" x14ac:dyDescent="0.2"/>
    <row r="61" spans="1:15" ht="15" customHeight="1" x14ac:dyDescent="0.2">
      <c r="J61" s="2"/>
      <c r="N61" s="2"/>
      <c r="O61" s="2"/>
    </row>
    <row r="62" spans="1:15" ht="15" customHeight="1" x14ac:dyDescent="0.2">
      <c r="L62" s="2"/>
      <c r="M62" s="2"/>
      <c r="N62" s="2"/>
      <c r="O62" s="2"/>
    </row>
    <row r="63" spans="1:15" ht="15" customHeight="1" x14ac:dyDescent="0.2"/>
    <row r="64" spans="1:15" ht="15" customHeight="1" x14ac:dyDescent="0.2">
      <c r="J64" s="2"/>
    </row>
    <row r="65" spans="12:13" ht="15" customHeight="1" x14ac:dyDescent="0.2">
      <c r="L65" s="2"/>
      <c r="M65" s="2"/>
    </row>
    <row r="66" spans="12:13" ht="15" customHeight="1" x14ac:dyDescent="0.2"/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"/>
  <sheetViews>
    <sheetView view="pageLayout" zoomScaleNormal="100" workbookViewId="0"/>
  </sheetViews>
  <sheetFormatPr defaultRowHeight="12.75" x14ac:dyDescent="0.2"/>
  <cols>
    <col min="1" max="1" width="18"/>
    <col min="2" max="2" width="55.140625" customWidth="1"/>
    <col min="3" max="3" width="21.140625" customWidth="1"/>
    <col min="4" max="4" width="6"/>
    <col min="5" max="5" width="14.28515625" bestFit="1" customWidth="1"/>
    <col min="6" max="6" width="19.28515625" customWidth="1"/>
    <col min="7" max="7" width="3"/>
    <col min="8" max="8" width="9"/>
    <col min="9" max="9" width="4"/>
  </cols>
  <sheetData>
    <row r="1" spans="1:6" ht="12.95" customHeight="1" x14ac:dyDescent="0.2">
      <c r="A1" s="53" t="s">
        <v>57</v>
      </c>
      <c r="B1" s="39"/>
      <c r="C1" s="1"/>
      <c r="D1" s="1"/>
      <c r="E1" s="1"/>
      <c r="F1" s="47"/>
    </row>
    <row r="2" spans="1:6" ht="12.95" customHeight="1" x14ac:dyDescent="0.2">
      <c r="A2" s="41"/>
      <c r="B2" s="41"/>
      <c r="C2" s="41"/>
      <c r="D2" s="41"/>
      <c r="E2" s="41"/>
      <c r="F2" s="48"/>
    </row>
    <row r="3" spans="1:6" ht="12.95" customHeight="1" x14ac:dyDescent="0.2">
      <c r="A3" s="1" t="s">
        <v>33</v>
      </c>
      <c r="B3" s="1"/>
      <c r="C3" s="1"/>
      <c r="D3" s="1"/>
      <c r="E3" s="1"/>
      <c r="F3" s="1"/>
    </row>
    <row r="4" spans="1:6" ht="12.95" customHeight="1" x14ac:dyDescent="0.2">
      <c r="A4" s="51"/>
      <c r="B4" s="51"/>
      <c r="C4" s="51"/>
      <c r="D4" s="51"/>
      <c r="E4" s="51"/>
      <c r="F4" s="51"/>
    </row>
    <row r="5" spans="1:6" ht="12.95" customHeight="1" x14ac:dyDescent="0.2">
      <c r="A5" s="46" t="s">
        <v>42</v>
      </c>
      <c r="B5" s="46" t="s">
        <v>34</v>
      </c>
      <c r="C5" s="49" t="s">
        <v>35</v>
      </c>
      <c r="D5" s="49" t="s">
        <v>41</v>
      </c>
      <c r="E5" s="49" t="s">
        <v>36</v>
      </c>
      <c r="F5" s="49" t="s">
        <v>37</v>
      </c>
    </row>
    <row r="6" spans="1:6" ht="12.95" customHeight="1" x14ac:dyDescent="0.2">
      <c r="A6" s="61"/>
      <c r="B6" s="61"/>
      <c r="C6" s="51"/>
      <c r="D6" s="51"/>
      <c r="E6" s="51"/>
      <c r="F6" s="51"/>
    </row>
    <row r="7" spans="1:6" ht="12.95" customHeight="1" x14ac:dyDescent="0.2">
      <c r="A7" s="44" t="s">
        <v>30</v>
      </c>
      <c r="B7" s="44" t="s">
        <v>58</v>
      </c>
      <c r="C7" s="40"/>
      <c r="D7" s="40" t="s">
        <v>26</v>
      </c>
      <c r="E7" s="40">
        <v>10</v>
      </c>
      <c r="F7" s="40">
        <f>SUM(E7)*C7</f>
        <v>0</v>
      </c>
    </row>
    <row r="8" spans="1:6" ht="12.95" customHeight="1" x14ac:dyDescent="0.2">
      <c r="A8" s="44" t="s">
        <v>59</v>
      </c>
      <c r="B8" s="44" t="s">
        <v>60</v>
      </c>
      <c r="C8" s="40"/>
      <c r="D8" s="40" t="s">
        <v>25</v>
      </c>
      <c r="E8" s="40">
        <v>3</v>
      </c>
      <c r="F8" s="40">
        <f t="shared" ref="F8:F9" si="0">SUM(E8)*C8</f>
        <v>0</v>
      </c>
    </row>
    <row r="9" spans="1:6" ht="12.95" customHeight="1" x14ac:dyDescent="0.2">
      <c r="A9" s="39">
        <v>14000000214</v>
      </c>
      <c r="B9" s="44" t="s">
        <v>198</v>
      </c>
      <c r="C9" s="40"/>
      <c r="D9" s="40" t="s">
        <v>29</v>
      </c>
      <c r="E9" s="40">
        <v>80</v>
      </c>
      <c r="F9" s="40">
        <f t="shared" si="0"/>
        <v>0</v>
      </c>
    </row>
    <row r="10" spans="1:6" ht="12.95" customHeight="1" x14ac:dyDescent="0.2">
      <c r="A10" s="39">
        <v>21300000068</v>
      </c>
      <c r="B10" s="44" t="s">
        <v>199</v>
      </c>
      <c r="C10" s="40"/>
      <c r="D10" s="40" t="s">
        <v>29</v>
      </c>
      <c r="E10" s="40">
        <v>2</v>
      </c>
      <c r="F10" s="40">
        <f t="shared" ref="F10:F20" si="1">SUM(E10)*C10</f>
        <v>0</v>
      </c>
    </row>
    <row r="11" spans="1:6" ht="12.95" customHeight="1" x14ac:dyDescent="0.2">
      <c r="A11" s="46" t="s">
        <v>61</v>
      </c>
      <c r="B11" s="46" t="s">
        <v>62</v>
      </c>
      <c r="C11" s="42"/>
      <c r="D11" s="42" t="s">
        <v>29</v>
      </c>
      <c r="E11" s="42">
        <v>35</v>
      </c>
      <c r="F11" s="40">
        <f t="shared" si="1"/>
        <v>0</v>
      </c>
    </row>
    <row r="12" spans="1:6" ht="12.95" customHeight="1" x14ac:dyDescent="0.2">
      <c r="A12" s="44" t="s">
        <v>63</v>
      </c>
      <c r="B12" s="44" t="s">
        <v>64</v>
      </c>
      <c r="C12" s="40"/>
      <c r="D12" s="40" t="s">
        <v>29</v>
      </c>
      <c r="E12" s="40">
        <v>30</v>
      </c>
      <c r="F12" s="40">
        <f t="shared" si="1"/>
        <v>0</v>
      </c>
    </row>
    <row r="13" spans="1:6" ht="12.95" customHeight="1" x14ac:dyDescent="0.2">
      <c r="A13" s="44" t="s">
        <v>65</v>
      </c>
      <c r="B13" s="44" t="s">
        <v>66</v>
      </c>
      <c r="C13" s="40"/>
      <c r="D13" s="40" t="s">
        <v>29</v>
      </c>
      <c r="E13" s="40">
        <v>30</v>
      </c>
      <c r="F13" s="40">
        <f t="shared" si="1"/>
        <v>0</v>
      </c>
    </row>
    <row r="14" spans="1:6" ht="12.95" customHeight="1" x14ac:dyDescent="0.2">
      <c r="A14" s="44" t="s">
        <v>67</v>
      </c>
      <c r="B14" s="44" t="s">
        <v>200</v>
      </c>
      <c r="C14" s="40"/>
      <c r="D14" s="40" t="s">
        <v>25</v>
      </c>
      <c r="E14" s="40">
        <v>500</v>
      </c>
      <c r="F14" s="40">
        <f t="shared" si="1"/>
        <v>0</v>
      </c>
    </row>
    <row r="15" spans="1:6" ht="12.95" customHeight="1" x14ac:dyDescent="0.2">
      <c r="A15" s="46" t="s">
        <v>68</v>
      </c>
      <c r="B15" s="46" t="s">
        <v>69</v>
      </c>
      <c r="C15" s="42"/>
      <c r="D15" s="42" t="s">
        <v>25</v>
      </c>
      <c r="E15" s="42">
        <v>1</v>
      </c>
      <c r="F15" s="40">
        <f t="shared" si="1"/>
        <v>0</v>
      </c>
    </row>
    <row r="16" spans="1:6" ht="12.95" customHeight="1" x14ac:dyDescent="0.2">
      <c r="A16" s="46" t="s">
        <v>70</v>
      </c>
      <c r="B16" s="46" t="s">
        <v>71</v>
      </c>
      <c r="C16" s="42"/>
      <c r="D16" s="42" t="s">
        <v>25</v>
      </c>
      <c r="E16" s="42">
        <v>2</v>
      </c>
      <c r="F16" s="40">
        <f t="shared" si="1"/>
        <v>0</v>
      </c>
    </row>
    <row r="17" spans="1:6" ht="12.95" customHeight="1" x14ac:dyDescent="0.2">
      <c r="A17" s="41">
        <v>28000000004</v>
      </c>
      <c r="B17" s="46" t="s">
        <v>204</v>
      </c>
      <c r="C17" s="40"/>
      <c r="D17" s="42" t="s">
        <v>25</v>
      </c>
      <c r="E17" s="40">
        <v>1</v>
      </c>
      <c r="F17" s="40">
        <f t="shared" si="1"/>
        <v>0</v>
      </c>
    </row>
    <row r="18" spans="1:6" ht="12.95" customHeight="1" x14ac:dyDescent="0.2">
      <c r="A18" s="46" t="s">
        <v>72</v>
      </c>
      <c r="B18" s="46" t="s">
        <v>73</v>
      </c>
      <c r="C18" s="40"/>
      <c r="D18" s="42" t="s">
        <v>25</v>
      </c>
      <c r="E18" s="40">
        <v>1</v>
      </c>
      <c r="F18" s="40">
        <f t="shared" si="1"/>
        <v>0</v>
      </c>
    </row>
    <row r="19" spans="1:6" ht="12.95" customHeight="1" x14ac:dyDescent="0.2">
      <c r="A19" s="44" t="s">
        <v>74</v>
      </c>
      <c r="B19" s="44" t="s">
        <v>201</v>
      </c>
      <c r="C19" s="40"/>
      <c r="D19" s="40" t="s">
        <v>25</v>
      </c>
      <c r="E19" s="40">
        <v>1</v>
      </c>
      <c r="F19" s="40">
        <f t="shared" si="1"/>
        <v>0</v>
      </c>
    </row>
    <row r="20" spans="1:6" ht="12.95" customHeight="1" x14ac:dyDescent="0.2">
      <c r="A20" s="44" t="s">
        <v>75</v>
      </c>
      <c r="B20" s="44" t="s">
        <v>76</v>
      </c>
      <c r="C20" s="40"/>
      <c r="D20" s="40" t="s">
        <v>25</v>
      </c>
      <c r="E20" s="40">
        <v>2</v>
      </c>
      <c r="F20" s="40">
        <f t="shared" si="1"/>
        <v>0</v>
      </c>
    </row>
    <row r="21" spans="1:6" ht="12.95" customHeight="1" x14ac:dyDescent="0.2">
      <c r="A21" s="39">
        <v>28000000085</v>
      </c>
      <c r="B21" s="44" t="s">
        <v>305</v>
      </c>
      <c r="C21" s="40"/>
      <c r="D21" s="40" t="s">
        <v>25</v>
      </c>
      <c r="E21" s="40">
        <v>6</v>
      </c>
      <c r="F21" s="40">
        <f t="shared" ref="F21:F22" si="2">SUM(E21)*C21</f>
        <v>0</v>
      </c>
    </row>
    <row r="22" spans="1:6" ht="12.95" customHeight="1" x14ac:dyDescent="0.2">
      <c r="A22" s="39">
        <v>28000005105</v>
      </c>
      <c r="B22" s="44" t="s">
        <v>306</v>
      </c>
      <c r="C22" s="40"/>
      <c r="D22" s="40" t="s">
        <v>25</v>
      </c>
      <c r="E22" s="40">
        <v>12</v>
      </c>
      <c r="F22" s="40">
        <f t="shared" si="2"/>
        <v>0</v>
      </c>
    </row>
    <row r="23" spans="1:6" ht="12.95" customHeight="1" x14ac:dyDescent="0.2">
      <c r="A23" s="44" t="s">
        <v>77</v>
      </c>
      <c r="B23" s="44" t="s">
        <v>78</v>
      </c>
      <c r="C23" s="40"/>
      <c r="D23" s="40" t="s">
        <v>25</v>
      </c>
      <c r="E23" s="40">
        <v>4</v>
      </c>
      <c r="F23" s="40">
        <f t="shared" ref="F23:F36" si="3">SUM(E23)*C23</f>
        <v>0</v>
      </c>
    </row>
    <row r="24" spans="1:6" ht="12.95" customHeight="1" x14ac:dyDescent="0.2">
      <c r="A24" s="44" t="s">
        <v>79</v>
      </c>
      <c r="B24" s="44" t="s">
        <v>80</v>
      </c>
      <c r="C24" s="40"/>
      <c r="D24" s="40" t="s">
        <v>25</v>
      </c>
      <c r="E24" s="40">
        <v>5</v>
      </c>
      <c r="F24" s="40">
        <f t="shared" si="3"/>
        <v>0</v>
      </c>
    </row>
    <row r="25" spans="1:6" ht="12.95" customHeight="1" x14ac:dyDescent="0.2">
      <c r="A25" s="44" t="s">
        <v>81</v>
      </c>
      <c r="B25" s="44" t="s">
        <v>82</v>
      </c>
      <c r="C25" s="40"/>
      <c r="D25" s="40" t="s">
        <v>25</v>
      </c>
      <c r="E25" s="40">
        <v>20</v>
      </c>
      <c r="F25" s="40">
        <f t="shared" si="3"/>
        <v>0</v>
      </c>
    </row>
    <row r="26" spans="1:6" ht="12.95" customHeight="1" x14ac:dyDescent="0.2">
      <c r="A26" s="39">
        <v>28000000057</v>
      </c>
      <c r="B26" s="44" t="s">
        <v>83</v>
      </c>
      <c r="C26" s="40"/>
      <c r="D26" s="40" t="s">
        <v>25</v>
      </c>
      <c r="E26" s="40">
        <v>2</v>
      </c>
      <c r="F26" s="40">
        <f t="shared" si="3"/>
        <v>0</v>
      </c>
    </row>
    <row r="27" spans="1:6" ht="12.95" customHeight="1" x14ac:dyDescent="0.2">
      <c r="A27" s="44" t="s">
        <v>84</v>
      </c>
      <c r="B27" s="44" t="s">
        <v>85</v>
      </c>
      <c r="C27" s="40"/>
      <c r="D27" s="40" t="s">
        <v>25</v>
      </c>
      <c r="E27" s="40">
        <v>4</v>
      </c>
      <c r="F27" s="40">
        <f t="shared" si="3"/>
        <v>0</v>
      </c>
    </row>
    <row r="28" spans="1:6" ht="12.95" customHeight="1" x14ac:dyDescent="0.2">
      <c r="A28" s="44" t="s">
        <v>86</v>
      </c>
      <c r="B28" s="44" t="s">
        <v>87</v>
      </c>
      <c r="C28" s="40"/>
      <c r="D28" s="40" t="s">
        <v>25</v>
      </c>
      <c r="E28" s="40">
        <v>4</v>
      </c>
      <c r="F28" s="40">
        <f t="shared" si="3"/>
        <v>0</v>
      </c>
    </row>
    <row r="29" spans="1:6" ht="12.95" customHeight="1" x14ac:dyDescent="0.2">
      <c r="A29" s="46" t="s">
        <v>88</v>
      </c>
      <c r="B29" s="46" t="s">
        <v>195</v>
      </c>
      <c r="C29" s="42"/>
      <c r="D29" s="42" t="s">
        <v>25</v>
      </c>
      <c r="E29" s="42">
        <v>3</v>
      </c>
      <c r="F29" s="40">
        <f t="shared" si="3"/>
        <v>0</v>
      </c>
    </row>
    <row r="30" spans="1:6" ht="12.95" customHeight="1" x14ac:dyDescent="0.2">
      <c r="A30" s="65">
        <v>2800000065</v>
      </c>
      <c r="B30" s="66" t="s">
        <v>205</v>
      </c>
      <c r="C30" s="67"/>
      <c r="D30" s="67" t="s">
        <v>25</v>
      </c>
      <c r="E30" s="67">
        <v>1</v>
      </c>
      <c r="F30" s="67">
        <f t="shared" si="3"/>
        <v>0</v>
      </c>
    </row>
    <row r="31" spans="1:6" ht="12.95" customHeight="1" x14ac:dyDescent="0.2">
      <c r="A31" s="65">
        <v>2800000066</v>
      </c>
      <c r="B31" s="66" t="s">
        <v>206</v>
      </c>
      <c r="C31" s="67"/>
      <c r="D31" s="67" t="s">
        <v>25</v>
      </c>
      <c r="E31" s="67">
        <v>16</v>
      </c>
      <c r="F31" s="67">
        <f t="shared" si="3"/>
        <v>0</v>
      </c>
    </row>
    <row r="32" spans="1:6" ht="12.95" customHeight="1" x14ac:dyDescent="0.2">
      <c r="A32" s="46" t="s">
        <v>89</v>
      </c>
      <c r="B32" s="46" t="s">
        <v>90</v>
      </c>
      <c r="C32" s="42"/>
      <c r="D32" s="42" t="s">
        <v>26</v>
      </c>
      <c r="E32" s="42">
        <v>11</v>
      </c>
      <c r="F32" s="40">
        <f t="shared" si="3"/>
        <v>0</v>
      </c>
    </row>
    <row r="33" spans="1:6" ht="12.95" customHeight="1" x14ac:dyDescent="0.2">
      <c r="A33" s="46" t="s">
        <v>91</v>
      </c>
      <c r="B33" s="46" t="s">
        <v>202</v>
      </c>
      <c r="C33" s="42"/>
      <c r="D33" s="42" t="s">
        <v>25</v>
      </c>
      <c r="E33" s="42">
        <v>1</v>
      </c>
      <c r="F33" s="40">
        <f t="shared" si="3"/>
        <v>0</v>
      </c>
    </row>
    <row r="34" spans="1:6" ht="12.95" customHeight="1" x14ac:dyDescent="0.2">
      <c r="A34" s="44" t="s">
        <v>92</v>
      </c>
      <c r="B34" s="44" t="s">
        <v>203</v>
      </c>
      <c r="C34" s="40"/>
      <c r="D34" s="40" t="s">
        <v>25</v>
      </c>
      <c r="E34" s="40">
        <v>1</v>
      </c>
      <c r="F34" s="40">
        <f t="shared" si="3"/>
        <v>0</v>
      </c>
    </row>
    <row r="35" spans="1:6" ht="12.95" customHeight="1" x14ac:dyDescent="0.2">
      <c r="A35" s="39">
        <v>32100000005</v>
      </c>
      <c r="B35" s="44" t="s">
        <v>209</v>
      </c>
      <c r="C35" s="40"/>
      <c r="D35" s="40" t="s">
        <v>25</v>
      </c>
      <c r="E35" s="40">
        <v>1</v>
      </c>
      <c r="F35" s="40">
        <f t="shared" si="3"/>
        <v>0</v>
      </c>
    </row>
    <row r="36" spans="1:6" ht="12.95" customHeight="1" x14ac:dyDescent="0.2">
      <c r="A36" s="44" t="s">
        <v>93</v>
      </c>
      <c r="B36" s="44" t="s">
        <v>197</v>
      </c>
      <c r="C36" s="40"/>
      <c r="D36" s="40" t="s">
        <v>25</v>
      </c>
      <c r="E36" s="40">
        <v>1</v>
      </c>
      <c r="F36" s="40">
        <f t="shared" si="3"/>
        <v>0</v>
      </c>
    </row>
    <row r="37" spans="1:6" ht="12.95" customHeight="1" x14ac:dyDescent="0.2">
      <c r="A37" s="39">
        <v>32100000028</v>
      </c>
      <c r="B37" s="44" t="s">
        <v>313</v>
      </c>
      <c r="C37" s="40"/>
      <c r="D37" s="40" t="s">
        <v>25</v>
      </c>
      <c r="E37" s="40">
        <v>1</v>
      </c>
      <c r="F37" s="40">
        <f t="shared" ref="F37" si="4">SUM(E37)*C37</f>
        <v>0</v>
      </c>
    </row>
    <row r="38" spans="1:6" ht="12.95" customHeight="1" x14ac:dyDescent="0.2">
      <c r="A38" s="39">
        <v>33100000070</v>
      </c>
      <c r="B38" s="44" t="s">
        <v>277</v>
      </c>
      <c r="C38" s="40"/>
      <c r="D38" s="40" t="s">
        <v>25</v>
      </c>
      <c r="E38" s="40">
        <v>1</v>
      </c>
      <c r="F38" s="40">
        <f t="shared" ref="F38:F43" si="5">SUM(E38)*C38</f>
        <v>0</v>
      </c>
    </row>
    <row r="39" spans="1:6" ht="12.95" customHeight="1" x14ac:dyDescent="0.2">
      <c r="A39" s="39">
        <v>33100000071</v>
      </c>
      <c r="B39" s="66" t="s">
        <v>289</v>
      </c>
      <c r="C39" s="67"/>
      <c r="D39" s="67" t="s">
        <v>25</v>
      </c>
      <c r="E39" s="67">
        <v>1</v>
      </c>
      <c r="F39" s="67">
        <f t="shared" si="5"/>
        <v>0</v>
      </c>
    </row>
    <row r="40" spans="1:6" ht="12.95" customHeight="1" x14ac:dyDescent="0.2">
      <c r="A40" s="39">
        <v>33100000072</v>
      </c>
      <c r="B40" s="66" t="s">
        <v>278</v>
      </c>
      <c r="C40" s="67"/>
      <c r="D40" s="67" t="s">
        <v>25</v>
      </c>
      <c r="E40" s="67">
        <v>1</v>
      </c>
      <c r="F40" s="67">
        <f t="shared" si="5"/>
        <v>0</v>
      </c>
    </row>
    <row r="41" spans="1:6" ht="12.95" customHeight="1" x14ac:dyDescent="0.2">
      <c r="A41" s="39">
        <v>33100000073</v>
      </c>
      <c r="B41" s="66" t="s">
        <v>279</v>
      </c>
      <c r="C41" s="67"/>
      <c r="D41" s="67" t="s">
        <v>25</v>
      </c>
      <c r="E41" s="67">
        <v>1</v>
      </c>
      <c r="F41" s="67">
        <f t="shared" si="5"/>
        <v>0</v>
      </c>
    </row>
    <row r="42" spans="1:6" ht="12.95" customHeight="1" x14ac:dyDescent="0.2">
      <c r="A42" s="71">
        <v>33100000220</v>
      </c>
      <c r="B42" s="66" t="s">
        <v>276</v>
      </c>
      <c r="C42" s="67"/>
      <c r="D42" s="67" t="s">
        <v>25</v>
      </c>
      <c r="E42" s="67">
        <v>1</v>
      </c>
      <c r="F42" s="67">
        <f t="shared" si="5"/>
        <v>0</v>
      </c>
    </row>
    <row r="43" spans="1:6" ht="12.95" customHeight="1" x14ac:dyDescent="0.2">
      <c r="A43" s="71">
        <v>33100000221</v>
      </c>
      <c r="B43" s="66" t="s">
        <v>274</v>
      </c>
      <c r="C43" s="67"/>
      <c r="D43" s="67" t="s">
        <v>25</v>
      </c>
      <c r="E43" s="67">
        <v>1</v>
      </c>
      <c r="F43" s="67">
        <f t="shared" si="5"/>
        <v>0</v>
      </c>
    </row>
    <row r="44" spans="1:6" ht="12.95" customHeight="1" x14ac:dyDescent="0.2">
      <c r="A44" s="53" t="s">
        <v>191</v>
      </c>
      <c r="B44" s="39"/>
      <c r="C44" s="1"/>
      <c r="D44" s="1"/>
      <c r="E44" s="1"/>
      <c r="F44" s="47"/>
    </row>
    <row r="45" spans="1:6" ht="12.95" customHeight="1" x14ac:dyDescent="0.2">
      <c r="A45" s="41"/>
      <c r="B45" s="41"/>
      <c r="C45" s="41"/>
      <c r="D45" s="41"/>
      <c r="E45" s="41"/>
      <c r="F45" s="48"/>
    </row>
    <row r="46" spans="1:6" ht="12.95" customHeight="1" x14ac:dyDescent="0.2">
      <c r="A46" s="1" t="s">
        <v>33</v>
      </c>
      <c r="B46" s="1"/>
      <c r="C46" s="1"/>
      <c r="D46" s="1"/>
      <c r="E46" s="1"/>
      <c r="F46" s="1"/>
    </row>
    <row r="47" spans="1:6" ht="12.95" customHeight="1" x14ac:dyDescent="0.2">
      <c r="A47" s="51"/>
      <c r="B47" s="51"/>
      <c r="C47" s="51"/>
      <c r="D47" s="51"/>
      <c r="E47" s="51"/>
      <c r="F47" s="51"/>
    </row>
    <row r="48" spans="1:6" ht="12.95" customHeight="1" x14ac:dyDescent="0.2">
      <c r="A48" s="46" t="s">
        <v>42</v>
      </c>
      <c r="B48" s="46" t="s">
        <v>34</v>
      </c>
      <c r="C48" s="49" t="s">
        <v>35</v>
      </c>
      <c r="D48" s="49" t="s">
        <v>41</v>
      </c>
      <c r="E48" s="49" t="s">
        <v>36</v>
      </c>
      <c r="F48" s="49" t="s">
        <v>37</v>
      </c>
    </row>
    <row r="49" spans="1:6" ht="12.95" customHeight="1" x14ac:dyDescent="0.2"/>
    <row r="50" spans="1:6" ht="12.95" customHeight="1" x14ac:dyDescent="0.2">
      <c r="A50" s="71">
        <v>33100000222</v>
      </c>
      <c r="B50" s="66" t="s">
        <v>275</v>
      </c>
      <c r="C50" s="67"/>
      <c r="D50" s="67" t="s">
        <v>25</v>
      </c>
      <c r="E50" s="67">
        <v>2</v>
      </c>
      <c r="F50" s="67">
        <f t="shared" ref="F50" si="6">SUM(E50)*C50</f>
        <v>0</v>
      </c>
    </row>
    <row r="51" spans="1:6" ht="12.95" customHeight="1" x14ac:dyDescent="0.2">
      <c r="A51" s="71">
        <v>41800000023</v>
      </c>
      <c r="B51" s="66" t="s">
        <v>314</v>
      </c>
      <c r="C51" s="67"/>
      <c r="D51" s="67" t="s">
        <v>25</v>
      </c>
      <c r="E51" s="67">
        <v>1</v>
      </c>
      <c r="F51" s="67">
        <f t="shared" ref="F51" si="7">SUM(E51)*C51</f>
        <v>0</v>
      </c>
    </row>
    <row r="52" spans="1:6" ht="12.95" customHeight="1" x14ac:dyDescent="0.2">
      <c r="A52" s="39">
        <v>42000000250</v>
      </c>
      <c r="B52" s="44" t="s">
        <v>315</v>
      </c>
      <c r="C52" s="40"/>
      <c r="D52" s="40" t="s">
        <v>25</v>
      </c>
      <c r="E52" s="40">
        <v>3</v>
      </c>
      <c r="F52" s="40">
        <f t="shared" ref="F52:F79" si="8">SUM(E52)*C52</f>
        <v>0</v>
      </c>
    </row>
    <row r="53" spans="1:6" ht="12.95" customHeight="1" x14ac:dyDescent="0.2">
      <c r="A53" s="44" t="s">
        <v>94</v>
      </c>
      <c r="B53" s="44" t="s">
        <v>95</v>
      </c>
      <c r="C53" s="40"/>
      <c r="D53" s="40" t="s">
        <v>25</v>
      </c>
      <c r="E53" s="40">
        <v>3</v>
      </c>
      <c r="F53" s="40">
        <f t="shared" si="8"/>
        <v>0</v>
      </c>
    </row>
    <row r="54" spans="1:6" ht="12.95" customHeight="1" x14ac:dyDescent="0.2">
      <c r="A54" s="44" t="s">
        <v>46</v>
      </c>
      <c r="B54" s="44" t="s">
        <v>286</v>
      </c>
      <c r="C54" s="40"/>
      <c r="D54" s="40" t="s">
        <v>25</v>
      </c>
      <c r="E54" s="40">
        <v>3</v>
      </c>
      <c r="F54" s="40">
        <f t="shared" si="8"/>
        <v>0</v>
      </c>
    </row>
    <row r="55" spans="1:6" ht="12.95" customHeight="1" x14ac:dyDescent="0.2">
      <c r="A55" s="44" t="s">
        <v>96</v>
      </c>
      <c r="B55" s="44" t="s">
        <v>207</v>
      </c>
      <c r="C55" s="40"/>
      <c r="D55" s="40" t="s">
        <v>25</v>
      </c>
      <c r="E55" s="40">
        <v>3</v>
      </c>
      <c r="F55" s="40">
        <f t="shared" si="8"/>
        <v>0</v>
      </c>
    </row>
    <row r="56" spans="1:6" ht="12.95" customHeight="1" x14ac:dyDescent="0.2">
      <c r="A56" s="44" t="s">
        <v>97</v>
      </c>
      <c r="B56" s="44" t="s">
        <v>287</v>
      </c>
      <c r="C56" s="40"/>
      <c r="D56" s="40" t="s">
        <v>25</v>
      </c>
      <c r="E56" s="40">
        <v>3</v>
      </c>
      <c r="F56" s="40">
        <f t="shared" si="8"/>
        <v>0</v>
      </c>
    </row>
    <row r="57" spans="1:6" ht="12.95" customHeight="1" x14ac:dyDescent="0.2">
      <c r="A57" s="65">
        <v>42100000050</v>
      </c>
      <c r="B57" s="51" t="s">
        <v>300</v>
      </c>
      <c r="C57" s="40"/>
      <c r="D57" s="40" t="s">
        <v>25</v>
      </c>
      <c r="E57" s="40">
        <v>45</v>
      </c>
      <c r="F57" s="40">
        <f t="shared" si="8"/>
        <v>0</v>
      </c>
    </row>
    <row r="58" spans="1:6" ht="12.95" customHeight="1" x14ac:dyDescent="0.2">
      <c r="A58" s="44" t="s">
        <v>98</v>
      </c>
      <c r="B58" s="44" t="s">
        <v>208</v>
      </c>
      <c r="C58" s="40"/>
      <c r="D58" s="40" t="s">
        <v>25</v>
      </c>
      <c r="E58" s="40">
        <v>3</v>
      </c>
      <c r="F58" s="40">
        <f t="shared" si="8"/>
        <v>0</v>
      </c>
    </row>
    <row r="59" spans="1:6" ht="12.95" customHeight="1" x14ac:dyDescent="0.2">
      <c r="A59" s="39">
        <v>42100000350</v>
      </c>
      <c r="B59" s="44" t="s">
        <v>288</v>
      </c>
      <c r="C59" s="40"/>
      <c r="D59" s="40" t="s">
        <v>25</v>
      </c>
      <c r="E59" s="40">
        <v>3</v>
      </c>
      <c r="F59" s="40">
        <f t="shared" si="8"/>
        <v>0</v>
      </c>
    </row>
    <row r="60" spans="1:6" ht="12.95" customHeight="1" x14ac:dyDescent="0.2">
      <c r="A60" s="44" t="s">
        <v>102</v>
      </c>
      <c r="B60" s="44" t="s">
        <v>196</v>
      </c>
      <c r="C60" s="40"/>
      <c r="D60" s="40" t="s">
        <v>43</v>
      </c>
      <c r="E60" s="40">
        <v>10</v>
      </c>
      <c r="F60" s="40">
        <f t="shared" si="8"/>
        <v>0</v>
      </c>
    </row>
    <row r="61" spans="1:6" ht="12.95" customHeight="1" x14ac:dyDescent="0.2">
      <c r="A61" s="65">
        <v>354400280</v>
      </c>
      <c r="B61" s="44" t="s">
        <v>210</v>
      </c>
      <c r="C61" s="40"/>
      <c r="D61" s="40" t="s">
        <v>43</v>
      </c>
      <c r="E61" s="40">
        <v>48</v>
      </c>
      <c r="F61" s="40">
        <f t="shared" si="8"/>
        <v>0</v>
      </c>
    </row>
    <row r="62" spans="1:6" x14ac:dyDescent="0.2">
      <c r="A62" s="46" t="s">
        <v>103</v>
      </c>
      <c r="B62" s="46" t="s">
        <v>104</v>
      </c>
      <c r="C62" s="42"/>
      <c r="D62" s="42" t="s">
        <v>29</v>
      </c>
      <c r="E62" s="42">
        <v>40</v>
      </c>
      <c r="F62" s="40">
        <f t="shared" si="8"/>
        <v>0</v>
      </c>
    </row>
    <row r="63" spans="1:6" x14ac:dyDescent="0.2">
      <c r="A63" s="46" t="s">
        <v>47</v>
      </c>
      <c r="B63" s="46" t="s">
        <v>48</v>
      </c>
      <c r="C63" s="42"/>
      <c r="D63" s="42" t="s">
        <v>29</v>
      </c>
      <c r="E63" s="42">
        <v>10</v>
      </c>
      <c r="F63" s="40">
        <f t="shared" si="8"/>
        <v>0</v>
      </c>
    </row>
    <row r="64" spans="1:6" x14ac:dyDescent="0.2">
      <c r="A64" s="46" t="s">
        <v>105</v>
      </c>
      <c r="B64" s="46" t="s">
        <v>106</v>
      </c>
      <c r="C64" s="42"/>
      <c r="D64" s="42" t="s">
        <v>29</v>
      </c>
      <c r="E64" s="42">
        <v>110</v>
      </c>
      <c r="F64" s="40">
        <f t="shared" si="8"/>
        <v>0</v>
      </c>
    </row>
    <row r="65" spans="1:6" x14ac:dyDescent="0.2">
      <c r="A65" s="41">
        <v>341101047</v>
      </c>
      <c r="B65" s="46" t="s">
        <v>211</v>
      </c>
      <c r="C65" s="42"/>
      <c r="D65" s="42" t="s">
        <v>29</v>
      </c>
      <c r="E65" s="42">
        <v>100</v>
      </c>
      <c r="F65" s="40">
        <f t="shared" si="8"/>
        <v>0</v>
      </c>
    </row>
    <row r="66" spans="1:6" x14ac:dyDescent="0.2">
      <c r="A66" s="45" t="s">
        <v>107</v>
      </c>
      <c r="B66" s="45" t="s">
        <v>212</v>
      </c>
      <c r="C66" s="43"/>
      <c r="D66" s="42" t="s">
        <v>29</v>
      </c>
      <c r="E66" s="42">
        <v>100</v>
      </c>
      <c r="F66" s="40">
        <f t="shared" si="8"/>
        <v>0</v>
      </c>
    </row>
    <row r="67" spans="1:6" x14ac:dyDescent="0.2">
      <c r="A67" s="44" t="s">
        <v>108</v>
      </c>
      <c r="B67" s="44" t="s">
        <v>109</v>
      </c>
      <c r="C67" s="40"/>
      <c r="D67" s="42" t="s">
        <v>29</v>
      </c>
      <c r="E67" s="40">
        <v>30</v>
      </c>
      <c r="F67" s="40">
        <f t="shared" si="8"/>
        <v>0</v>
      </c>
    </row>
    <row r="68" spans="1:6" x14ac:dyDescent="0.2">
      <c r="A68" s="39">
        <v>341405752</v>
      </c>
      <c r="B68" s="45" t="s">
        <v>213</v>
      </c>
      <c r="C68" s="43"/>
      <c r="D68" s="42" t="s">
        <v>29</v>
      </c>
      <c r="E68" s="42">
        <v>70</v>
      </c>
      <c r="F68" s="40">
        <f t="shared" si="8"/>
        <v>0</v>
      </c>
    </row>
    <row r="69" spans="1:6" x14ac:dyDescent="0.2">
      <c r="A69" s="39">
        <v>341405952</v>
      </c>
      <c r="B69" s="45" t="s">
        <v>307</v>
      </c>
      <c r="C69" s="43"/>
      <c r="D69" s="42" t="s">
        <v>29</v>
      </c>
      <c r="E69" s="42">
        <v>140</v>
      </c>
      <c r="F69" s="40">
        <f t="shared" si="8"/>
        <v>0</v>
      </c>
    </row>
    <row r="70" spans="1:6" x14ac:dyDescent="0.2">
      <c r="A70" s="39">
        <v>341405953</v>
      </c>
      <c r="B70" s="45" t="s">
        <v>308</v>
      </c>
      <c r="C70" s="43"/>
      <c r="D70" s="42" t="s">
        <v>29</v>
      </c>
      <c r="E70" s="42">
        <v>140</v>
      </c>
      <c r="F70" s="40">
        <f t="shared" si="8"/>
        <v>0</v>
      </c>
    </row>
    <row r="71" spans="1:6" x14ac:dyDescent="0.2">
      <c r="A71" s="65">
        <v>342500102</v>
      </c>
      <c r="B71" s="45" t="s">
        <v>214</v>
      </c>
      <c r="C71" s="43"/>
      <c r="D71" s="42" t="s">
        <v>29</v>
      </c>
      <c r="E71" s="42">
        <v>50</v>
      </c>
      <c r="F71" s="40">
        <f t="shared" si="8"/>
        <v>0</v>
      </c>
    </row>
    <row r="72" spans="1:6" x14ac:dyDescent="0.2">
      <c r="A72" s="65">
        <v>342500103</v>
      </c>
      <c r="B72" s="45" t="s">
        <v>215</v>
      </c>
      <c r="C72" s="43"/>
      <c r="D72" s="42" t="s">
        <v>29</v>
      </c>
      <c r="E72" s="42">
        <v>65</v>
      </c>
      <c r="F72" s="40">
        <f t="shared" si="8"/>
        <v>0</v>
      </c>
    </row>
    <row r="73" spans="1:6" x14ac:dyDescent="0.2">
      <c r="A73" s="46" t="s">
        <v>110</v>
      </c>
      <c r="B73" s="46" t="s">
        <v>111</v>
      </c>
      <c r="C73" s="42"/>
      <c r="D73" s="42" t="s">
        <v>25</v>
      </c>
      <c r="E73" s="42">
        <v>12</v>
      </c>
      <c r="F73" s="40">
        <f t="shared" si="8"/>
        <v>0</v>
      </c>
    </row>
    <row r="74" spans="1:6" x14ac:dyDescent="0.2">
      <c r="A74" s="45" t="s">
        <v>112</v>
      </c>
      <c r="B74" s="45" t="s">
        <v>113</v>
      </c>
      <c r="C74" s="43"/>
      <c r="D74" s="43" t="s">
        <v>25</v>
      </c>
      <c r="E74" s="43">
        <v>8</v>
      </c>
      <c r="F74" s="40">
        <f t="shared" si="8"/>
        <v>0</v>
      </c>
    </row>
    <row r="75" spans="1:6" x14ac:dyDescent="0.2">
      <c r="A75" s="65">
        <v>365250250</v>
      </c>
      <c r="B75" t="s">
        <v>283</v>
      </c>
      <c r="C75" s="72"/>
      <c r="D75" s="73" t="s">
        <v>25</v>
      </c>
      <c r="E75" s="73">
        <v>1</v>
      </c>
      <c r="F75" s="67">
        <f t="shared" si="8"/>
        <v>0</v>
      </c>
    </row>
    <row r="76" spans="1:6" x14ac:dyDescent="0.2">
      <c r="A76" s="65">
        <v>370000321</v>
      </c>
      <c r="B76" s="74" t="s">
        <v>299</v>
      </c>
      <c r="C76" s="72"/>
      <c r="D76" s="73" t="s">
        <v>43</v>
      </c>
      <c r="E76" s="73">
        <v>3</v>
      </c>
      <c r="F76" s="67">
        <f t="shared" si="8"/>
        <v>0</v>
      </c>
    </row>
    <row r="77" spans="1:6" x14ac:dyDescent="0.2">
      <c r="A77" s="39" t="s">
        <v>246</v>
      </c>
      <c r="B77" s="39" t="s">
        <v>247</v>
      </c>
      <c r="C77" s="68"/>
      <c r="D77" s="68" t="s">
        <v>26</v>
      </c>
      <c r="E77" s="68">
        <v>8</v>
      </c>
      <c r="F77" s="40">
        <f t="shared" si="8"/>
        <v>0</v>
      </c>
    </row>
    <row r="78" spans="1:6" x14ac:dyDescent="0.2">
      <c r="A78" s="1" t="s">
        <v>248</v>
      </c>
      <c r="B78" s="1" t="s">
        <v>249</v>
      </c>
      <c r="C78" s="69"/>
      <c r="D78" s="69" t="s">
        <v>101</v>
      </c>
      <c r="E78" s="69">
        <v>2</v>
      </c>
      <c r="F78" s="40">
        <f t="shared" si="8"/>
        <v>0</v>
      </c>
    </row>
    <row r="79" spans="1:6" x14ac:dyDescent="0.2">
      <c r="A79" s="45" t="s">
        <v>99</v>
      </c>
      <c r="B79" s="45" t="s">
        <v>100</v>
      </c>
      <c r="C79" s="43"/>
      <c r="D79" s="43" t="s">
        <v>101</v>
      </c>
      <c r="E79" s="42">
        <v>2</v>
      </c>
      <c r="F79" s="40">
        <f t="shared" si="8"/>
        <v>0</v>
      </c>
    </row>
    <row r="80" spans="1:6" x14ac:dyDescent="0.2">
      <c r="A80" s="57" t="s">
        <v>23</v>
      </c>
      <c r="B80" s="54"/>
      <c r="C80" s="62"/>
      <c r="D80" s="62"/>
      <c r="E80" s="62"/>
      <c r="F80" s="55">
        <f>SUM(F7:F79)</f>
        <v>0</v>
      </c>
    </row>
    <row r="87" spans="1:6" x14ac:dyDescent="0.2">
      <c r="A87" s="52" t="s">
        <v>114</v>
      </c>
      <c r="B87" s="51"/>
      <c r="C87" s="51"/>
      <c r="D87" s="51"/>
      <c r="E87" s="51"/>
      <c r="F87" s="51"/>
    </row>
    <row r="88" spans="1:6" x14ac:dyDescent="0.2">
      <c r="A88" s="51"/>
      <c r="B88" s="51"/>
      <c r="C88" s="51"/>
      <c r="D88" s="51"/>
      <c r="E88" s="51"/>
      <c r="F88" s="51"/>
    </row>
    <row r="89" spans="1:6" x14ac:dyDescent="0.2">
      <c r="A89" s="45" t="s">
        <v>38</v>
      </c>
      <c r="B89" s="51"/>
      <c r="C89" s="51"/>
      <c r="D89" s="51"/>
      <c r="E89" s="51"/>
      <c r="F89" s="51"/>
    </row>
    <row r="90" spans="1:6" x14ac:dyDescent="0.2">
      <c r="A90" s="51"/>
      <c r="B90" s="51"/>
      <c r="C90" s="51"/>
      <c r="D90" s="51"/>
      <c r="E90" s="51"/>
      <c r="F90" s="51"/>
    </row>
    <row r="91" spans="1:6" x14ac:dyDescent="0.2">
      <c r="A91" s="45" t="s">
        <v>42</v>
      </c>
      <c r="B91" s="45" t="s">
        <v>115</v>
      </c>
      <c r="C91" s="56" t="s">
        <v>35</v>
      </c>
      <c r="D91" s="56" t="s">
        <v>41</v>
      </c>
      <c r="E91" s="56" t="s">
        <v>36</v>
      </c>
      <c r="F91" s="56" t="s">
        <v>37</v>
      </c>
    </row>
    <row r="92" spans="1:6" x14ac:dyDescent="0.2">
      <c r="A92" s="61"/>
      <c r="B92" s="61"/>
      <c r="C92" s="51"/>
      <c r="D92" s="51"/>
      <c r="E92" s="51"/>
      <c r="F92" s="51"/>
    </row>
    <row r="93" spans="1:6" x14ac:dyDescent="0.2">
      <c r="A93" s="44" t="s">
        <v>27</v>
      </c>
      <c r="B93" s="44" t="s">
        <v>294</v>
      </c>
      <c r="C93" s="40"/>
      <c r="D93" s="40" t="s">
        <v>28</v>
      </c>
      <c r="E93" s="40">
        <v>14</v>
      </c>
      <c r="F93" s="40">
        <f t="shared" ref="F93:F116" si="9">SUM(E93)*C93</f>
        <v>0</v>
      </c>
    </row>
    <row r="94" spans="1:6" x14ac:dyDescent="0.2">
      <c r="A94" s="44" t="s">
        <v>116</v>
      </c>
      <c r="B94" s="44" t="s">
        <v>117</v>
      </c>
      <c r="C94" s="40"/>
      <c r="D94" s="40" t="s">
        <v>28</v>
      </c>
      <c r="E94" s="40">
        <v>10</v>
      </c>
      <c r="F94" s="40">
        <f t="shared" si="9"/>
        <v>0</v>
      </c>
    </row>
    <row r="95" spans="1:6" x14ac:dyDescent="0.2">
      <c r="A95" s="44" t="s">
        <v>118</v>
      </c>
      <c r="B95" s="44" t="s">
        <v>295</v>
      </c>
      <c r="C95" s="40"/>
      <c r="D95" s="40" t="s">
        <v>101</v>
      </c>
      <c r="E95" s="40">
        <v>2</v>
      </c>
      <c r="F95" s="40">
        <f t="shared" si="9"/>
        <v>0</v>
      </c>
    </row>
    <row r="96" spans="1:6" x14ac:dyDescent="0.2">
      <c r="A96" s="65">
        <v>208510206</v>
      </c>
      <c r="B96" s="44" t="s">
        <v>245</v>
      </c>
      <c r="C96" s="40"/>
      <c r="D96" s="40" t="s">
        <v>29</v>
      </c>
      <c r="E96" s="40">
        <v>30</v>
      </c>
      <c r="F96" s="40">
        <f t="shared" si="9"/>
        <v>0</v>
      </c>
    </row>
    <row r="97" spans="1:6" x14ac:dyDescent="0.2">
      <c r="A97" s="65">
        <v>208510207</v>
      </c>
      <c r="B97" s="44" t="s">
        <v>244</v>
      </c>
      <c r="C97" s="40"/>
      <c r="D97" s="40" t="s">
        <v>29</v>
      </c>
      <c r="E97" s="40">
        <v>65</v>
      </c>
      <c r="F97" s="40">
        <f t="shared" si="9"/>
        <v>0</v>
      </c>
    </row>
    <row r="98" spans="1:6" x14ac:dyDescent="0.2">
      <c r="A98" s="65">
        <v>208510210</v>
      </c>
      <c r="B98" s="44" t="s">
        <v>243</v>
      </c>
      <c r="C98" s="40"/>
      <c r="D98" s="40" t="s">
        <v>29</v>
      </c>
      <c r="E98" s="40">
        <v>20</v>
      </c>
      <c r="F98" s="40">
        <f t="shared" si="9"/>
        <v>0</v>
      </c>
    </row>
    <row r="99" spans="1:6" x14ac:dyDescent="0.2">
      <c r="A99" s="41" t="s">
        <v>250</v>
      </c>
      <c r="B99" s="41" t="s">
        <v>264</v>
      </c>
      <c r="C99" s="68"/>
      <c r="D99" s="70" t="s">
        <v>29</v>
      </c>
      <c r="E99" s="68">
        <v>15</v>
      </c>
      <c r="F99" s="40">
        <f t="shared" si="9"/>
        <v>0</v>
      </c>
    </row>
    <row r="100" spans="1:6" x14ac:dyDescent="0.2">
      <c r="A100" s="1" t="s">
        <v>251</v>
      </c>
      <c r="B100" s="1" t="s">
        <v>262</v>
      </c>
      <c r="C100" s="68"/>
      <c r="D100" s="69" t="s">
        <v>29</v>
      </c>
      <c r="E100" s="69">
        <v>30</v>
      </c>
      <c r="F100" s="40">
        <f t="shared" si="9"/>
        <v>0</v>
      </c>
    </row>
    <row r="101" spans="1:6" x14ac:dyDescent="0.2">
      <c r="A101" s="1" t="s">
        <v>252</v>
      </c>
      <c r="B101" s="1" t="s">
        <v>253</v>
      </c>
      <c r="C101" s="69"/>
      <c r="D101" s="69" t="s">
        <v>101</v>
      </c>
      <c r="E101" s="69">
        <v>1.5</v>
      </c>
      <c r="F101" s="40">
        <f t="shared" si="9"/>
        <v>0</v>
      </c>
    </row>
    <row r="102" spans="1:6" x14ac:dyDescent="0.2">
      <c r="A102" s="1" t="s">
        <v>254</v>
      </c>
      <c r="B102" s="1" t="s">
        <v>255</v>
      </c>
      <c r="C102" s="69"/>
      <c r="D102" s="69" t="s">
        <v>29</v>
      </c>
      <c r="E102" s="69">
        <v>45</v>
      </c>
      <c r="F102" s="40">
        <f t="shared" si="9"/>
        <v>0</v>
      </c>
    </row>
    <row r="103" spans="1:6" x14ac:dyDescent="0.2">
      <c r="A103" s="1" t="s">
        <v>256</v>
      </c>
      <c r="B103" s="1" t="s">
        <v>265</v>
      </c>
      <c r="C103" s="69"/>
      <c r="D103" s="69" t="s">
        <v>29</v>
      </c>
      <c r="E103" s="68">
        <v>15</v>
      </c>
      <c r="F103" s="40">
        <f t="shared" si="9"/>
        <v>0</v>
      </c>
    </row>
    <row r="104" spans="1:6" x14ac:dyDescent="0.2">
      <c r="A104" s="1" t="s">
        <v>257</v>
      </c>
      <c r="B104" s="1" t="s">
        <v>263</v>
      </c>
      <c r="C104" s="68"/>
      <c r="D104" s="69" t="s">
        <v>29</v>
      </c>
      <c r="E104" s="69">
        <v>30</v>
      </c>
      <c r="F104" s="40">
        <f t="shared" si="9"/>
        <v>0</v>
      </c>
    </row>
    <row r="105" spans="1:6" x14ac:dyDescent="0.2">
      <c r="A105" s="39" t="s">
        <v>258</v>
      </c>
      <c r="B105" s="1" t="s">
        <v>259</v>
      </c>
      <c r="C105" s="69"/>
      <c r="D105" s="69" t="s">
        <v>101</v>
      </c>
      <c r="E105" s="68">
        <v>4</v>
      </c>
      <c r="F105" s="40">
        <f t="shared" si="9"/>
        <v>0</v>
      </c>
    </row>
    <row r="106" spans="1:6" x14ac:dyDescent="0.2">
      <c r="A106" s="1" t="s">
        <v>260</v>
      </c>
      <c r="B106" s="1" t="s">
        <v>266</v>
      </c>
      <c r="C106" s="69"/>
      <c r="D106" s="69" t="s">
        <v>261</v>
      </c>
      <c r="E106" s="69">
        <v>16</v>
      </c>
      <c r="F106" s="40">
        <f t="shared" si="9"/>
        <v>0</v>
      </c>
    </row>
    <row r="107" spans="1:6" x14ac:dyDescent="0.2">
      <c r="A107" s="1">
        <v>208620014</v>
      </c>
      <c r="B107" s="1" t="s">
        <v>302</v>
      </c>
      <c r="C107" s="69"/>
      <c r="D107" s="69" t="s">
        <v>303</v>
      </c>
      <c r="E107" s="69">
        <v>10.8</v>
      </c>
      <c r="F107" s="40">
        <f t="shared" si="9"/>
        <v>0</v>
      </c>
    </row>
    <row r="108" spans="1:6" x14ac:dyDescent="0.2">
      <c r="A108" s="46" t="s">
        <v>119</v>
      </c>
      <c r="B108" s="46" t="s">
        <v>120</v>
      </c>
      <c r="C108" s="42"/>
      <c r="D108" s="42" t="s">
        <v>28</v>
      </c>
      <c r="E108" s="42">
        <v>8</v>
      </c>
      <c r="F108" s="40">
        <f t="shared" si="9"/>
        <v>0</v>
      </c>
    </row>
    <row r="109" spans="1:6" x14ac:dyDescent="0.2">
      <c r="A109" s="46" t="s">
        <v>52</v>
      </c>
      <c r="B109" s="46" t="s">
        <v>121</v>
      </c>
      <c r="C109" s="42"/>
      <c r="D109" s="42" t="s">
        <v>28</v>
      </c>
      <c r="E109" s="42">
        <v>9</v>
      </c>
      <c r="F109" s="40">
        <f t="shared" si="9"/>
        <v>0</v>
      </c>
    </row>
    <row r="110" spans="1:6" x14ac:dyDescent="0.2">
      <c r="A110" s="44" t="s">
        <v>122</v>
      </c>
      <c r="B110" s="44" t="s">
        <v>269</v>
      </c>
      <c r="C110" s="40"/>
      <c r="D110" s="40" t="s">
        <v>28</v>
      </c>
      <c r="E110" s="40">
        <v>7</v>
      </c>
      <c r="F110" s="40">
        <f t="shared" si="9"/>
        <v>0</v>
      </c>
    </row>
    <row r="111" spans="1:6" x14ac:dyDescent="0.2">
      <c r="A111" s="44" t="s">
        <v>123</v>
      </c>
      <c r="B111" s="44" t="s">
        <v>124</v>
      </c>
      <c r="C111" s="40"/>
      <c r="D111" s="40" t="s">
        <v>221</v>
      </c>
      <c r="E111" s="40">
        <v>1</v>
      </c>
      <c r="F111" s="40">
        <f t="shared" si="9"/>
        <v>0</v>
      </c>
    </row>
    <row r="112" spans="1:6" x14ac:dyDescent="0.2">
      <c r="A112" s="44" t="s">
        <v>125</v>
      </c>
      <c r="B112" s="44" t="s">
        <v>270</v>
      </c>
      <c r="C112" s="40"/>
      <c r="D112" s="40" t="s">
        <v>28</v>
      </c>
      <c r="E112" s="40">
        <v>16</v>
      </c>
      <c r="F112" s="40">
        <f t="shared" si="9"/>
        <v>0</v>
      </c>
    </row>
    <row r="113" spans="1:6" x14ac:dyDescent="0.2">
      <c r="A113" s="44" t="s">
        <v>216</v>
      </c>
      <c r="B113" s="44" t="s">
        <v>220</v>
      </c>
      <c r="C113" s="40"/>
      <c r="D113" s="40" t="s">
        <v>221</v>
      </c>
      <c r="E113" s="40">
        <v>1</v>
      </c>
      <c r="F113" s="40">
        <f t="shared" si="9"/>
        <v>0</v>
      </c>
    </row>
    <row r="114" spans="1:6" x14ac:dyDescent="0.2">
      <c r="A114" s="44" t="s">
        <v>217</v>
      </c>
      <c r="B114" s="44" t="s">
        <v>271</v>
      </c>
      <c r="C114" s="40"/>
      <c r="D114" s="40" t="s">
        <v>221</v>
      </c>
      <c r="E114" s="40">
        <v>1</v>
      </c>
      <c r="F114" s="40">
        <f t="shared" si="9"/>
        <v>0</v>
      </c>
    </row>
    <row r="115" spans="1:6" x14ac:dyDescent="0.2">
      <c r="A115" s="44" t="s">
        <v>218</v>
      </c>
      <c r="B115" s="44" t="s">
        <v>222</v>
      </c>
      <c r="C115" s="40"/>
      <c r="D115" s="40" t="s">
        <v>221</v>
      </c>
      <c r="E115" s="40">
        <v>1</v>
      </c>
      <c r="F115" s="40">
        <f t="shared" si="9"/>
        <v>0</v>
      </c>
    </row>
    <row r="116" spans="1:6" x14ac:dyDescent="0.2">
      <c r="A116" s="44" t="s">
        <v>219</v>
      </c>
      <c r="B116" s="44" t="s">
        <v>223</v>
      </c>
      <c r="C116" s="40"/>
      <c r="D116" s="40" t="s">
        <v>221</v>
      </c>
      <c r="E116" s="40">
        <v>1</v>
      </c>
      <c r="F116" s="40">
        <f t="shared" si="9"/>
        <v>0</v>
      </c>
    </row>
    <row r="117" spans="1:6" x14ac:dyDescent="0.2">
      <c r="A117" s="39">
        <v>209000322</v>
      </c>
      <c r="B117" s="44" t="s">
        <v>311</v>
      </c>
      <c r="C117" s="40"/>
      <c r="D117" s="40" t="s">
        <v>221</v>
      </c>
      <c r="E117" s="40">
        <v>1</v>
      </c>
      <c r="F117" s="40">
        <f t="shared" ref="F117" si="10">SUM(E117)*C117</f>
        <v>0</v>
      </c>
    </row>
    <row r="118" spans="1:6" x14ac:dyDescent="0.2">
      <c r="A118" s="39">
        <v>209000500</v>
      </c>
      <c r="B118" s="44" t="s">
        <v>238</v>
      </c>
      <c r="C118" s="40"/>
      <c r="D118" s="40" t="s">
        <v>25</v>
      </c>
      <c r="E118" s="40">
        <v>2</v>
      </c>
      <c r="F118" s="40">
        <f t="shared" ref="F118:F129" si="11">SUM(E118)*C118</f>
        <v>0</v>
      </c>
    </row>
    <row r="119" spans="1:6" x14ac:dyDescent="0.2">
      <c r="A119" s="44" t="s">
        <v>126</v>
      </c>
      <c r="B119" s="44" t="s">
        <v>127</v>
      </c>
      <c r="C119" s="40"/>
      <c r="D119" s="40" t="s">
        <v>29</v>
      </c>
      <c r="E119" s="40">
        <v>16</v>
      </c>
      <c r="F119" s="40">
        <f t="shared" si="11"/>
        <v>0</v>
      </c>
    </row>
    <row r="120" spans="1:6" x14ac:dyDescent="0.2">
      <c r="A120" s="44" t="s">
        <v>128</v>
      </c>
      <c r="B120" s="44" t="s">
        <v>224</v>
      </c>
      <c r="C120" s="40"/>
      <c r="D120" s="40" t="s">
        <v>29</v>
      </c>
      <c r="E120" s="40">
        <v>3</v>
      </c>
      <c r="F120" s="40">
        <f t="shared" si="11"/>
        <v>0</v>
      </c>
    </row>
    <row r="121" spans="1:6" x14ac:dyDescent="0.2">
      <c r="A121" s="44" t="s">
        <v>129</v>
      </c>
      <c r="B121" s="44" t="s">
        <v>130</v>
      </c>
      <c r="C121" s="40"/>
      <c r="D121" s="40" t="s">
        <v>29</v>
      </c>
      <c r="E121" s="40">
        <v>30</v>
      </c>
      <c r="F121" s="40">
        <f t="shared" si="11"/>
        <v>0</v>
      </c>
    </row>
    <row r="122" spans="1:6" x14ac:dyDescent="0.2">
      <c r="A122" s="44" t="s">
        <v>131</v>
      </c>
      <c r="B122" s="44" t="s">
        <v>132</v>
      </c>
      <c r="C122" s="40"/>
      <c r="D122" s="40" t="s">
        <v>29</v>
      </c>
      <c r="E122" s="40">
        <v>30</v>
      </c>
      <c r="F122" s="40">
        <f t="shared" si="11"/>
        <v>0</v>
      </c>
    </row>
    <row r="123" spans="1:6" x14ac:dyDescent="0.2">
      <c r="A123" s="44" t="s">
        <v>133</v>
      </c>
      <c r="B123" s="44" t="s">
        <v>134</v>
      </c>
      <c r="C123" s="40"/>
      <c r="D123" s="40" t="s">
        <v>29</v>
      </c>
      <c r="E123" s="40">
        <v>35</v>
      </c>
      <c r="F123" s="40">
        <f t="shared" si="11"/>
        <v>0</v>
      </c>
    </row>
    <row r="124" spans="1:6" x14ac:dyDescent="0.2">
      <c r="A124" s="44" t="s">
        <v>135</v>
      </c>
      <c r="B124" s="44" t="s">
        <v>136</v>
      </c>
      <c r="C124" s="40"/>
      <c r="D124" s="40" t="s">
        <v>25</v>
      </c>
      <c r="E124" s="40">
        <v>5</v>
      </c>
      <c r="F124" s="40">
        <f t="shared" si="11"/>
        <v>0</v>
      </c>
    </row>
    <row r="125" spans="1:6" x14ac:dyDescent="0.2">
      <c r="A125" s="44" t="s">
        <v>137</v>
      </c>
      <c r="B125" s="44" t="s">
        <v>138</v>
      </c>
      <c r="C125" s="40"/>
      <c r="D125" s="40" t="s">
        <v>25</v>
      </c>
      <c r="E125" s="40">
        <v>1</v>
      </c>
      <c r="F125" s="40">
        <f t="shared" si="11"/>
        <v>0</v>
      </c>
    </row>
    <row r="126" spans="1:6" x14ac:dyDescent="0.2">
      <c r="A126" s="44" t="s">
        <v>139</v>
      </c>
      <c r="B126" s="44" t="s">
        <v>140</v>
      </c>
      <c r="C126" s="40"/>
      <c r="D126" s="40" t="s">
        <v>25</v>
      </c>
      <c r="E126" s="40">
        <v>5</v>
      </c>
      <c r="F126" s="40">
        <f t="shared" si="11"/>
        <v>0</v>
      </c>
    </row>
    <row r="127" spans="1:6" x14ac:dyDescent="0.2">
      <c r="A127" s="44" t="s">
        <v>141</v>
      </c>
      <c r="B127" s="44" t="s">
        <v>142</v>
      </c>
      <c r="C127" s="40"/>
      <c r="D127" s="40" t="s">
        <v>25</v>
      </c>
      <c r="E127" s="40">
        <v>5</v>
      </c>
      <c r="F127" s="40">
        <f t="shared" si="11"/>
        <v>0</v>
      </c>
    </row>
    <row r="128" spans="1:6" x14ac:dyDescent="0.2">
      <c r="A128" s="44" t="s">
        <v>143</v>
      </c>
      <c r="B128" s="44" t="s">
        <v>144</v>
      </c>
      <c r="C128" s="40"/>
      <c r="D128" s="40" t="s">
        <v>25</v>
      </c>
      <c r="E128" s="40">
        <v>2</v>
      </c>
      <c r="F128" s="40">
        <f t="shared" si="11"/>
        <v>0</v>
      </c>
    </row>
    <row r="129" spans="1:6" x14ac:dyDescent="0.2">
      <c r="A129" s="44" t="s">
        <v>145</v>
      </c>
      <c r="B129" s="44" t="s">
        <v>146</v>
      </c>
      <c r="C129" s="40"/>
      <c r="D129" s="40" t="s">
        <v>25</v>
      </c>
      <c r="E129" s="40">
        <v>1</v>
      </c>
      <c r="F129" s="40">
        <f t="shared" si="11"/>
        <v>0</v>
      </c>
    </row>
    <row r="130" spans="1:6" x14ac:dyDescent="0.2">
      <c r="A130" s="52" t="s">
        <v>301</v>
      </c>
    </row>
    <row r="132" spans="1:6" x14ac:dyDescent="0.2">
      <c r="A132" s="45" t="s">
        <v>38</v>
      </c>
      <c r="B132" s="51"/>
      <c r="C132" s="51"/>
      <c r="D132" s="51"/>
      <c r="E132" s="51"/>
      <c r="F132" s="51"/>
    </row>
    <row r="133" spans="1:6" x14ac:dyDescent="0.2">
      <c r="A133" s="51"/>
      <c r="B133" s="51"/>
      <c r="C133" s="51"/>
      <c r="D133" s="51"/>
      <c r="E133" s="51"/>
      <c r="F133" s="51"/>
    </row>
    <row r="134" spans="1:6" x14ac:dyDescent="0.2">
      <c r="A134" s="45" t="s">
        <v>42</v>
      </c>
      <c r="B134" s="45" t="s">
        <v>115</v>
      </c>
      <c r="C134" s="56" t="s">
        <v>35</v>
      </c>
      <c r="D134" s="56" t="s">
        <v>41</v>
      </c>
      <c r="E134" s="56" t="s">
        <v>36</v>
      </c>
      <c r="F134" s="56" t="s">
        <v>37</v>
      </c>
    </row>
    <row r="136" spans="1:6" x14ac:dyDescent="0.2">
      <c r="A136" s="44" t="s">
        <v>147</v>
      </c>
      <c r="B136" s="44" t="s">
        <v>190</v>
      </c>
      <c r="C136" s="40"/>
      <c r="D136" s="40" t="s">
        <v>25</v>
      </c>
      <c r="E136" s="40">
        <v>1</v>
      </c>
      <c r="F136" s="40">
        <f t="shared" ref="F136:F156" si="12">SUM(E136)*C136</f>
        <v>0</v>
      </c>
    </row>
    <row r="137" spans="1:6" x14ac:dyDescent="0.2">
      <c r="A137" s="44" t="s">
        <v>148</v>
      </c>
      <c r="B137" s="44" t="s">
        <v>149</v>
      </c>
      <c r="C137" s="40"/>
      <c r="D137" s="40" t="s">
        <v>25</v>
      </c>
      <c r="E137" s="40">
        <v>2</v>
      </c>
      <c r="F137" s="40">
        <f t="shared" si="12"/>
        <v>0</v>
      </c>
    </row>
    <row r="138" spans="1:6" x14ac:dyDescent="0.2">
      <c r="A138" s="44" t="s">
        <v>150</v>
      </c>
      <c r="B138" s="44" t="s">
        <v>151</v>
      </c>
      <c r="C138" s="40"/>
      <c r="D138" s="40" t="s">
        <v>25</v>
      </c>
      <c r="E138" s="40">
        <v>1</v>
      </c>
      <c r="F138" s="40">
        <f t="shared" si="12"/>
        <v>0</v>
      </c>
    </row>
    <row r="139" spans="1:6" x14ac:dyDescent="0.2">
      <c r="A139" s="44" t="s">
        <v>152</v>
      </c>
      <c r="B139" s="44" t="s">
        <v>153</v>
      </c>
      <c r="C139" s="40"/>
      <c r="D139" s="40" t="s">
        <v>25</v>
      </c>
      <c r="E139" s="40">
        <v>4</v>
      </c>
      <c r="F139" s="40">
        <f t="shared" si="12"/>
        <v>0</v>
      </c>
    </row>
    <row r="140" spans="1:6" x14ac:dyDescent="0.2">
      <c r="A140" s="44" t="s">
        <v>154</v>
      </c>
      <c r="B140" s="44" t="s">
        <v>155</v>
      </c>
      <c r="C140" s="40"/>
      <c r="D140" s="40" t="s">
        <v>25</v>
      </c>
      <c r="E140" s="40">
        <v>4</v>
      </c>
      <c r="F140" s="40">
        <f t="shared" si="12"/>
        <v>0</v>
      </c>
    </row>
    <row r="141" spans="1:6" x14ac:dyDescent="0.2">
      <c r="A141" s="44" t="s">
        <v>156</v>
      </c>
      <c r="B141" s="44" t="s">
        <v>157</v>
      </c>
      <c r="C141" s="40"/>
      <c r="D141" s="40" t="s">
        <v>25</v>
      </c>
      <c r="E141" s="40">
        <v>2</v>
      </c>
      <c r="F141" s="40">
        <f t="shared" si="12"/>
        <v>0</v>
      </c>
    </row>
    <row r="142" spans="1:6" x14ac:dyDescent="0.2">
      <c r="A142" s="46" t="s">
        <v>158</v>
      </c>
      <c r="B142" s="46" t="s">
        <v>159</v>
      </c>
      <c r="C142" s="42"/>
      <c r="D142" s="40" t="s">
        <v>25</v>
      </c>
      <c r="E142" s="42">
        <v>4</v>
      </c>
      <c r="F142" s="40">
        <f t="shared" si="12"/>
        <v>0</v>
      </c>
    </row>
    <row r="143" spans="1:6" x14ac:dyDescent="0.2">
      <c r="A143" s="44" t="s">
        <v>160</v>
      </c>
      <c r="B143" s="44" t="s">
        <v>161</v>
      </c>
      <c r="C143" s="40"/>
      <c r="D143" s="40" t="s">
        <v>25</v>
      </c>
      <c r="E143" s="40">
        <v>4</v>
      </c>
      <c r="F143" s="40">
        <f t="shared" si="12"/>
        <v>0</v>
      </c>
    </row>
    <row r="144" spans="1:6" x14ac:dyDescent="0.2">
      <c r="A144" s="46" t="s">
        <v>162</v>
      </c>
      <c r="B144" s="46" t="s">
        <v>163</v>
      </c>
      <c r="C144" s="42"/>
      <c r="D144" s="40" t="s">
        <v>25</v>
      </c>
      <c r="E144" s="42">
        <v>6</v>
      </c>
      <c r="F144" s="40">
        <f t="shared" si="12"/>
        <v>0</v>
      </c>
    </row>
    <row r="145" spans="1:6" x14ac:dyDescent="0.2">
      <c r="A145" s="46" t="s">
        <v>164</v>
      </c>
      <c r="B145" s="46" t="s">
        <v>165</v>
      </c>
      <c r="C145" s="42"/>
      <c r="D145" s="40" t="s">
        <v>25</v>
      </c>
      <c r="E145" s="42">
        <v>2</v>
      </c>
      <c r="F145" s="40">
        <f t="shared" si="12"/>
        <v>0</v>
      </c>
    </row>
    <row r="146" spans="1:6" x14ac:dyDescent="0.2">
      <c r="A146" s="46" t="s">
        <v>230</v>
      </c>
      <c r="B146" s="46" t="s">
        <v>281</v>
      </c>
      <c r="C146" s="42"/>
      <c r="D146" s="40" t="s">
        <v>25</v>
      </c>
      <c r="E146" s="42">
        <v>4</v>
      </c>
      <c r="F146" s="40">
        <f t="shared" si="12"/>
        <v>0</v>
      </c>
    </row>
    <row r="147" spans="1:6" x14ac:dyDescent="0.2">
      <c r="A147" s="46" t="s">
        <v>166</v>
      </c>
      <c r="B147" s="46" t="s">
        <v>282</v>
      </c>
      <c r="C147" s="42"/>
      <c r="D147" s="40" t="s">
        <v>25</v>
      </c>
      <c r="E147" s="42">
        <v>2</v>
      </c>
      <c r="F147" s="40">
        <f t="shared" si="12"/>
        <v>0</v>
      </c>
    </row>
    <row r="148" spans="1:6" x14ac:dyDescent="0.2">
      <c r="A148" s="44" t="s">
        <v>167</v>
      </c>
      <c r="B148" s="44" t="s">
        <v>225</v>
      </c>
      <c r="C148" s="40"/>
      <c r="D148" s="40" t="s">
        <v>25</v>
      </c>
      <c r="E148" s="40">
        <v>2</v>
      </c>
      <c r="F148" s="40">
        <f t="shared" si="12"/>
        <v>0</v>
      </c>
    </row>
    <row r="149" spans="1:6" x14ac:dyDescent="0.2">
      <c r="A149" s="44" t="s">
        <v>168</v>
      </c>
      <c r="B149" s="44" t="s">
        <v>226</v>
      </c>
      <c r="C149" s="40"/>
      <c r="D149" s="40" t="s">
        <v>25</v>
      </c>
      <c r="E149" s="40">
        <v>2</v>
      </c>
      <c r="F149" s="40">
        <f t="shared" si="12"/>
        <v>0</v>
      </c>
    </row>
    <row r="150" spans="1:6" x14ac:dyDescent="0.2">
      <c r="A150" s="44" t="s">
        <v>49</v>
      </c>
      <c r="B150" s="44" t="s">
        <v>50</v>
      </c>
      <c r="C150" s="40"/>
      <c r="D150" s="40" t="s">
        <v>25</v>
      </c>
      <c r="E150" s="40">
        <v>15</v>
      </c>
      <c r="F150" s="40">
        <f t="shared" si="12"/>
        <v>0</v>
      </c>
    </row>
    <row r="151" spans="1:6" x14ac:dyDescent="0.2">
      <c r="A151" s="44" t="s">
        <v>272</v>
      </c>
      <c r="B151" s="44" t="s">
        <v>273</v>
      </c>
      <c r="C151" s="40"/>
      <c r="D151" s="40" t="s">
        <v>25</v>
      </c>
      <c r="E151" s="40">
        <v>1</v>
      </c>
      <c r="F151" s="40">
        <f t="shared" si="12"/>
        <v>0</v>
      </c>
    </row>
    <row r="152" spans="1:6" x14ac:dyDescent="0.2">
      <c r="A152" s="44" t="s">
        <v>227</v>
      </c>
      <c r="B152" s="44" t="s">
        <v>280</v>
      </c>
      <c r="C152" s="40"/>
      <c r="D152" s="40" t="s">
        <v>25</v>
      </c>
      <c r="E152" s="40">
        <v>2</v>
      </c>
      <c r="F152" s="40">
        <f t="shared" si="12"/>
        <v>0</v>
      </c>
    </row>
    <row r="153" spans="1:6" x14ac:dyDescent="0.2">
      <c r="A153" s="44" t="s">
        <v>169</v>
      </c>
      <c r="B153" s="44" t="s">
        <v>292</v>
      </c>
      <c r="C153" s="40"/>
      <c r="D153" s="40" t="s">
        <v>25</v>
      </c>
      <c r="E153" s="40">
        <v>1</v>
      </c>
      <c r="F153" s="40">
        <f t="shared" si="12"/>
        <v>0</v>
      </c>
    </row>
    <row r="154" spans="1:6" x14ac:dyDescent="0.2">
      <c r="A154" s="39">
        <v>210191543</v>
      </c>
      <c r="B154" s="44" t="s">
        <v>293</v>
      </c>
      <c r="C154" s="40"/>
      <c r="D154" s="40" t="s">
        <v>25</v>
      </c>
      <c r="E154" s="40">
        <v>1</v>
      </c>
      <c r="F154" s="40">
        <f t="shared" si="12"/>
        <v>0</v>
      </c>
    </row>
    <row r="155" spans="1:6" x14ac:dyDescent="0.2">
      <c r="A155" s="44" t="s">
        <v>231</v>
      </c>
      <c r="B155" s="44" t="s">
        <v>232</v>
      </c>
      <c r="C155" s="40"/>
      <c r="D155" s="40" t="s">
        <v>25</v>
      </c>
      <c r="E155" s="40">
        <v>1</v>
      </c>
      <c r="F155" s="40">
        <f t="shared" si="12"/>
        <v>0</v>
      </c>
    </row>
    <row r="156" spans="1:6" x14ac:dyDescent="0.2">
      <c r="A156" s="44" t="s">
        <v>170</v>
      </c>
      <c r="B156" s="44" t="s">
        <v>228</v>
      </c>
      <c r="C156" s="40"/>
      <c r="D156" s="40" t="s">
        <v>25</v>
      </c>
      <c r="E156" s="40">
        <v>1</v>
      </c>
      <c r="F156" s="40">
        <f t="shared" si="12"/>
        <v>0</v>
      </c>
    </row>
    <row r="157" spans="1:6" x14ac:dyDescent="0.2">
      <c r="A157" s="44" t="s">
        <v>316</v>
      </c>
      <c r="B157" s="44" t="s">
        <v>318</v>
      </c>
      <c r="C157" s="40"/>
      <c r="D157" s="40" t="s">
        <v>25</v>
      </c>
      <c r="E157" s="40">
        <v>1</v>
      </c>
      <c r="F157" s="40">
        <f t="shared" ref="F157:F158" si="13">SUM(E157)*C157</f>
        <v>0</v>
      </c>
    </row>
    <row r="158" spans="1:6" x14ac:dyDescent="0.2">
      <c r="A158" s="44" t="s">
        <v>317</v>
      </c>
      <c r="B158" s="44" t="s">
        <v>319</v>
      </c>
      <c r="C158" s="40"/>
      <c r="D158" s="40" t="s">
        <v>25</v>
      </c>
      <c r="E158" s="40">
        <v>1</v>
      </c>
      <c r="F158" s="40">
        <f t="shared" si="13"/>
        <v>0</v>
      </c>
    </row>
    <row r="159" spans="1:6" x14ac:dyDescent="0.2">
      <c r="A159" s="44" t="s">
        <v>171</v>
      </c>
      <c r="B159" s="44" t="s">
        <v>172</v>
      </c>
      <c r="C159" s="40"/>
      <c r="D159" s="40" t="s">
        <v>29</v>
      </c>
      <c r="E159" s="40">
        <v>10</v>
      </c>
      <c r="F159" s="40">
        <f t="shared" ref="F159:F172" si="14">SUM(E159)*C159</f>
        <v>0</v>
      </c>
    </row>
    <row r="160" spans="1:6" x14ac:dyDescent="0.2">
      <c r="A160" s="44" t="s">
        <v>51</v>
      </c>
      <c r="B160" s="44" t="s">
        <v>53</v>
      </c>
      <c r="C160" s="40"/>
      <c r="D160" s="40" t="s">
        <v>25</v>
      </c>
      <c r="E160" s="40">
        <v>40</v>
      </c>
      <c r="F160" s="40">
        <f t="shared" si="14"/>
        <v>0</v>
      </c>
    </row>
    <row r="161" spans="1:6" x14ac:dyDescent="0.2">
      <c r="A161" s="44" t="s">
        <v>173</v>
      </c>
      <c r="B161" s="44" t="s">
        <v>192</v>
      </c>
      <c r="C161" s="40"/>
      <c r="D161" s="40" t="s">
        <v>25</v>
      </c>
      <c r="E161" s="40">
        <v>5</v>
      </c>
      <c r="F161" s="40">
        <f t="shared" si="14"/>
        <v>0</v>
      </c>
    </row>
    <row r="162" spans="1:6" x14ac:dyDescent="0.2">
      <c r="A162" s="44" t="s">
        <v>39</v>
      </c>
      <c r="B162" s="44" t="s">
        <v>40</v>
      </c>
      <c r="C162" s="40"/>
      <c r="D162" s="40" t="s">
        <v>25</v>
      </c>
      <c r="E162" s="40">
        <v>5</v>
      </c>
      <c r="F162" s="40">
        <f t="shared" si="14"/>
        <v>0</v>
      </c>
    </row>
    <row r="163" spans="1:6" x14ac:dyDescent="0.2">
      <c r="A163" s="44" t="s">
        <v>174</v>
      </c>
      <c r="B163" s="44" t="s">
        <v>175</v>
      </c>
      <c r="C163" s="40"/>
      <c r="D163" s="40" t="s">
        <v>25</v>
      </c>
      <c r="E163" s="40">
        <v>1</v>
      </c>
      <c r="F163" s="40">
        <f t="shared" si="14"/>
        <v>0</v>
      </c>
    </row>
    <row r="164" spans="1:6" x14ac:dyDescent="0.2">
      <c r="A164" s="46" t="s">
        <v>176</v>
      </c>
      <c r="B164" s="46" t="s">
        <v>177</v>
      </c>
      <c r="C164" s="42"/>
      <c r="D164" s="40" t="s">
        <v>25</v>
      </c>
      <c r="E164" s="42">
        <v>1</v>
      </c>
      <c r="F164" s="40">
        <f t="shared" si="14"/>
        <v>0</v>
      </c>
    </row>
    <row r="165" spans="1:6" x14ac:dyDescent="0.2">
      <c r="A165" s="44" t="s">
        <v>178</v>
      </c>
      <c r="B165" s="44" t="s">
        <v>179</v>
      </c>
      <c r="C165" s="40"/>
      <c r="D165" s="40" t="s">
        <v>25</v>
      </c>
      <c r="E165" s="40">
        <v>1</v>
      </c>
      <c r="F165" s="40">
        <f t="shared" si="14"/>
        <v>0</v>
      </c>
    </row>
    <row r="166" spans="1:6" x14ac:dyDescent="0.2">
      <c r="A166" s="44" t="s">
        <v>180</v>
      </c>
      <c r="B166" s="44" t="s">
        <v>181</v>
      </c>
      <c r="C166" s="40"/>
      <c r="D166" s="40" t="s">
        <v>25</v>
      </c>
      <c r="E166" s="40">
        <v>4</v>
      </c>
      <c r="F166" s="40">
        <f t="shared" si="14"/>
        <v>0</v>
      </c>
    </row>
    <row r="167" spans="1:6" x14ac:dyDescent="0.2">
      <c r="A167" s="44" t="s">
        <v>182</v>
      </c>
      <c r="B167" s="44" t="s">
        <v>183</v>
      </c>
      <c r="C167" s="40"/>
      <c r="D167" s="40" t="s">
        <v>25</v>
      </c>
      <c r="E167" s="40">
        <v>4</v>
      </c>
      <c r="F167" s="40">
        <f t="shared" si="14"/>
        <v>0</v>
      </c>
    </row>
    <row r="168" spans="1:6" x14ac:dyDescent="0.2">
      <c r="A168" s="44" t="s">
        <v>184</v>
      </c>
      <c r="B168" s="44" t="s">
        <v>185</v>
      </c>
      <c r="C168" s="40"/>
      <c r="D168" s="40" t="s">
        <v>25</v>
      </c>
      <c r="E168" s="40">
        <v>10</v>
      </c>
      <c r="F168" s="40">
        <f t="shared" si="14"/>
        <v>0</v>
      </c>
    </row>
    <row r="169" spans="1:6" x14ac:dyDescent="0.2">
      <c r="A169" s="44" t="s">
        <v>186</v>
      </c>
      <c r="B169" s="44" t="s">
        <v>229</v>
      </c>
      <c r="C169" s="40"/>
      <c r="D169" s="40" t="s">
        <v>29</v>
      </c>
      <c r="E169" s="40">
        <v>40</v>
      </c>
      <c r="F169" s="40">
        <f t="shared" si="14"/>
        <v>0</v>
      </c>
    </row>
    <row r="170" spans="1:6" x14ac:dyDescent="0.2">
      <c r="A170" s="39">
        <v>210810089</v>
      </c>
      <c r="B170" s="44" t="s">
        <v>241</v>
      </c>
      <c r="C170" s="40"/>
      <c r="D170" s="40" t="s">
        <v>29</v>
      </c>
      <c r="E170" s="40">
        <v>80</v>
      </c>
      <c r="F170" s="40">
        <f t="shared" si="14"/>
        <v>0</v>
      </c>
    </row>
    <row r="171" spans="1:6" x14ac:dyDescent="0.2">
      <c r="A171" s="39">
        <v>210810109</v>
      </c>
      <c r="B171" s="44" t="s">
        <v>242</v>
      </c>
      <c r="C171" s="40"/>
      <c r="D171" s="40" t="s">
        <v>29</v>
      </c>
      <c r="E171" s="40">
        <v>30</v>
      </c>
      <c r="F171" s="40">
        <f t="shared" si="14"/>
        <v>0</v>
      </c>
    </row>
    <row r="172" spans="1:6" x14ac:dyDescent="0.2">
      <c r="A172" s="39">
        <v>210901172</v>
      </c>
      <c r="B172" s="44" t="s">
        <v>233</v>
      </c>
      <c r="C172" s="40"/>
      <c r="D172" s="40" t="s">
        <v>29</v>
      </c>
      <c r="E172" s="40">
        <v>80</v>
      </c>
      <c r="F172" s="40">
        <f t="shared" si="14"/>
        <v>0</v>
      </c>
    </row>
    <row r="173" spans="1:6" x14ac:dyDescent="0.2">
      <c r="A173" s="52" t="s">
        <v>304</v>
      </c>
    </row>
    <row r="175" spans="1:6" x14ac:dyDescent="0.2">
      <c r="A175" s="45" t="s">
        <v>38</v>
      </c>
      <c r="B175" s="51"/>
      <c r="C175" s="51"/>
      <c r="D175" s="51"/>
      <c r="E175" s="51"/>
      <c r="F175" s="51"/>
    </row>
    <row r="176" spans="1:6" x14ac:dyDescent="0.2">
      <c r="A176" s="51"/>
      <c r="B176" s="51"/>
      <c r="C176" s="51"/>
      <c r="D176" s="51"/>
      <c r="E176" s="51"/>
      <c r="F176" s="51"/>
    </row>
    <row r="177" spans="1:6" x14ac:dyDescent="0.2">
      <c r="A177" s="45" t="s">
        <v>42</v>
      </c>
      <c r="B177" s="45" t="s">
        <v>115</v>
      </c>
      <c r="C177" s="56" t="s">
        <v>35</v>
      </c>
      <c r="D177" s="56" t="s">
        <v>41</v>
      </c>
      <c r="E177" s="56" t="s">
        <v>36</v>
      </c>
      <c r="F177" s="56" t="s">
        <v>37</v>
      </c>
    </row>
    <row r="179" spans="1:6" x14ac:dyDescent="0.2">
      <c r="A179" s="39">
        <v>210901173</v>
      </c>
      <c r="B179" s="44" t="s">
        <v>234</v>
      </c>
      <c r="C179" s="40"/>
      <c r="D179" s="40" t="s">
        <v>29</v>
      </c>
      <c r="E179" s="40">
        <v>65</v>
      </c>
      <c r="F179" s="40">
        <f>SUM(E179)*C179</f>
        <v>0</v>
      </c>
    </row>
    <row r="180" spans="1:6" x14ac:dyDescent="0.2">
      <c r="A180" s="44" t="s">
        <v>187</v>
      </c>
      <c r="B180" s="44" t="s">
        <v>193</v>
      </c>
      <c r="C180" s="40"/>
      <c r="D180" s="40" t="s">
        <v>29</v>
      </c>
      <c r="E180" s="40">
        <v>70</v>
      </c>
      <c r="F180" s="40">
        <f>SUM(E180)*C180</f>
        <v>0</v>
      </c>
    </row>
    <row r="181" spans="1:6" x14ac:dyDescent="0.2">
      <c r="A181" s="44" t="s">
        <v>188</v>
      </c>
      <c r="B181" s="44" t="s">
        <v>235</v>
      </c>
      <c r="C181" s="40"/>
      <c r="D181" s="40" t="s">
        <v>29</v>
      </c>
      <c r="E181" s="40">
        <v>70</v>
      </c>
      <c r="F181" s="40">
        <f>SUM(E181)*C181</f>
        <v>0</v>
      </c>
    </row>
    <row r="182" spans="1:6" x14ac:dyDescent="0.2">
      <c r="A182" s="39">
        <v>220280209</v>
      </c>
      <c r="B182" s="44" t="s">
        <v>236</v>
      </c>
      <c r="C182" s="40"/>
      <c r="D182" s="40" t="s">
        <v>29</v>
      </c>
      <c r="E182" s="40">
        <v>40</v>
      </c>
      <c r="F182" s="40">
        <f t="shared" ref="F182" si="15">SUM(E182)*C182</f>
        <v>0</v>
      </c>
    </row>
    <row r="183" spans="1:6" x14ac:dyDescent="0.2">
      <c r="A183" s="44" t="s">
        <v>188</v>
      </c>
      <c r="B183" s="44" t="s">
        <v>237</v>
      </c>
      <c r="C183" s="40"/>
      <c r="D183" s="40" t="s">
        <v>29</v>
      </c>
      <c r="E183" s="40">
        <v>40</v>
      </c>
      <c r="F183" s="40">
        <f t="shared" ref="F183:F187" si="16">SUM(E183)*C183</f>
        <v>0</v>
      </c>
    </row>
    <row r="184" spans="1:6" x14ac:dyDescent="0.2">
      <c r="A184" s="39">
        <v>220280300</v>
      </c>
      <c r="B184" s="44" t="s">
        <v>239</v>
      </c>
      <c r="C184" s="40"/>
      <c r="D184" s="40" t="s">
        <v>29</v>
      </c>
      <c r="E184" s="40">
        <v>30</v>
      </c>
      <c r="F184" s="40">
        <f t="shared" si="16"/>
        <v>0</v>
      </c>
    </row>
    <row r="185" spans="1:6" x14ac:dyDescent="0.2">
      <c r="A185" s="39">
        <v>220280301</v>
      </c>
      <c r="B185" s="44" t="s">
        <v>240</v>
      </c>
      <c r="C185" s="40"/>
      <c r="D185" s="40" t="s">
        <v>29</v>
      </c>
      <c r="E185" s="40">
        <v>30</v>
      </c>
      <c r="F185" s="40">
        <f t="shared" si="16"/>
        <v>0</v>
      </c>
    </row>
    <row r="186" spans="1:6" x14ac:dyDescent="0.2">
      <c r="A186" s="71">
        <v>220300101</v>
      </c>
      <c r="B186" s="66" t="s">
        <v>309</v>
      </c>
      <c r="C186" s="67"/>
      <c r="D186" s="67" t="s">
        <v>25</v>
      </c>
      <c r="E186" s="67">
        <v>6</v>
      </c>
      <c r="F186" s="67">
        <f t="shared" si="16"/>
        <v>0</v>
      </c>
    </row>
    <row r="187" spans="1:6" x14ac:dyDescent="0.2">
      <c r="A187" s="75">
        <v>220300102</v>
      </c>
      <c r="B187" s="76" t="s">
        <v>310</v>
      </c>
      <c r="C187" s="77"/>
      <c r="D187" s="77" t="s">
        <v>25</v>
      </c>
      <c r="E187" s="77">
        <v>12</v>
      </c>
      <c r="F187" s="77">
        <f t="shared" si="16"/>
        <v>0</v>
      </c>
    </row>
    <row r="188" spans="1:6" x14ac:dyDescent="0.2">
      <c r="A188" s="52" t="s">
        <v>23</v>
      </c>
      <c r="B188" s="63"/>
      <c r="C188" s="64"/>
      <c r="D188" s="64"/>
      <c r="E188" s="64"/>
      <c r="F188" s="64">
        <f>SUM(F93:F187)</f>
        <v>0</v>
      </c>
    </row>
  </sheetData>
  <pageMargins left="0.70866141732283472" right="0.70866141732283472" top="0.39370078740157483" bottom="0.39370078740157483" header="0.31496062992125984" footer="0.31496062992125984"/>
  <pageSetup paperSize="9" orientation="landscape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Sumář</vt:lpstr>
      <vt:lpstr>Položky</vt:lpstr>
      <vt:lpstr>Položky!Oblast_tisku</vt:lpstr>
      <vt:lpstr>Sumář!Oblast_tisku</vt:lpstr>
      <vt:lpstr>Sumář!Print_Area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Táta</dc:creator>
  <cp:lastModifiedBy>Vladimír Bezperát</cp:lastModifiedBy>
  <cp:lastPrinted>2017-06-29T11:59:54Z</cp:lastPrinted>
  <dcterms:created xsi:type="dcterms:W3CDTF">2013-07-15T08:20:14Z</dcterms:created>
  <dcterms:modified xsi:type="dcterms:W3CDTF">2017-06-29T12:02:34Z</dcterms:modified>
</cp:coreProperties>
</file>